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nicus/Documents/Documents/Flowers/Flower Farm Orders/"/>
    </mc:Choice>
  </mc:AlternateContent>
  <xr:revisionPtr revIDLastSave="0" documentId="13_ncr:1_{C4CC578D-896B-4343-87E0-FE2ABE4C828E}" xr6:coauthVersionLast="47" xr6:coauthVersionMax="47" xr10:uidLastSave="{00000000-0000-0000-0000-000000000000}"/>
  <bookViews>
    <workbookView xWindow="0" yWindow="500" windowWidth="29040" windowHeight="15840" tabRatio="500" xr2:uid="{00000000-000D-0000-FFFF-FFFF00000000}"/>
  </bookViews>
  <sheets>
    <sheet name="Farm Ord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8" i="1" l="1"/>
  <c r="H128" i="1"/>
  <c r="K128" i="1" s="1"/>
  <c r="G128" i="1"/>
  <c r="H107" i="1"/>
  <c r="K107" i="1" s="1"/>
  <c r="G107" i="1"/>
  <c r="F126" i="1"/>
  <c r="H3" i="1"/>
  <c r="K3" i="1" s="1"/>
  <c r="G3" i="1"/>
  <c r="D102" i="1"/>
  <c r="J102" i="1" s="1"/>
  <c r="D101" i="1"/>
  <c r="D100" i="1"/>
  <c r="D99" i="1"/>
  <c r="D98" i="1"/>
  <c r="D97" i="1"/>
  <c r="D96" i="1"/>
  <c r="D95" i="1"/>
  <c r="J95" i="1" s="1"/>
  <c r="D94" i="1"/>
  <c r="H94" i="1" s="1"/>
  <c r="K94" i="1" s="1"/>
  <c r="D93" i="1"/>
  <c r="C258" i="1"/>
  <c r="F257" i="1"/>
  <c r="J256" i="1"/>
  <c r="H256" i="1"/>
  <c r="H257" i="1" s="1"/>
  <c r="G256" i="1"/>
  <c r="G257" i="1" s="1"/>
  <c r="F254" i="1"/>
  <c r="J253" i="1"/>
  <c r="H253" i="1"/>
  <c r="K253" i="1" s="1"/>
  <c r="G253" i="1"/>
  <c r="J252" i="1"/>
  <c r="H252" i="1"/>
  <c r="H254" i="1" s="1"/>
  <c r="G252" i="1"/>
  <c r="G254" i="1" s="1"/>
  <c r="H250" i="1"/>
  <c r="F250" i="1"/>
  <c r="K249" i="1"/>
  <c r="J249" i="1"/>
  <c r="H249" i="1"/>
  <c r="G249" i="1"/>
  <c r="J248" i="1"/>
  <c r="H248" i="1"/>
  <c r="K248" i="1" s="1"/>
  <c r="K250" i="1" s="1"/>
  <c r="G248" i="1"/>
  <c r="G250" i="1" s="1"/>
  <c r="F246" i="1"/>
  <c r="J245" i="1"/>
  <c r="H245" i="1"/>
  <c r="K245" i="1" s="1"/>
  <c r="G245" i="1"/>
  <c r="J244" i="1"/>
  <c r="H244" i="1"/>
  <c r="K244" i="1" s="1"/>
  <c r="G244" i="1"/>
  <c r="K243" i="1"/>
  <c r="J243" i="1"/>
  <c r="H243" i="1"/>
  <c r="G243" i="1"/>
  <c r="J242" i="1"/>
  <c r="H242" i="1"/>
  <c r="K242" i="1" s="1"/>
  <c r="G242" i="1"/>
  <c r="J241" i="1"/>
  <c r="H241" i="1"/>
  <c r="K241" i="1" s="1"/>
  <c r="G241" i="1"/>
  <c r="J240" i="1"/>
  <c r="H240" i="1"/>
  <c r="K240" i="1" s="1"/>
  <c r="G240" i="1"/>
  <c r="J239" i="1"/>
  <c r="H239" i="1"/>
  <c r="K239" i="1" s="1"/>
  <c r="G239" i="1"/>
  <c r="J238" i="1"/>
  <c r="H238" i="1"/>
  <c r="K238" i="1" s="1"/>
  <c r="G238" i="1"/>
  <c r="J237" i="1"/>
  <c r="H237" i="1"/>
  <c r="K237" i="1" s="1"/>
  <c r="G237" i="1"/>
  <c r="J236" i="1"/>
  <c r="H236" i="1"/>
  <c r="K236" i="1" s="1"/>
  <c r="G236" i="1"/>
  <c r="J235" i="1"/>
  <c r="H235" i="1"/>
  <c r="K235" i="1" s="1"/>
  <c r="G235" i="1"/>
  <c r="J234" i="1"/>
  <c r="H234" i="1"/>
  <c r="K234" i="1" s="1"/>
  <c r="G234" i="1"/>
  <c r="J233" i="1"/>
  <c r="H233" i="1"/>
  <c r="K233" i="1" s="1"/>
  <c r="G233" i="1"/>
  <c r="J232" i="1"/>
  <c r="H232" i="1"/>
  <c r="K232" i="1" s="1"/>
  <c r="G232" i="1"/>
  <c r="J231" i="1"/>
  <c r="H231" i="1"/>
  <c r="K231" i="1" s="1"/>
  <c r="G231" i="1"/>
  <c r="J230" i="1"/>
  <c r="H230" i="1"/>
  <c r="K230" i="1" s="1"/>
  <c r="G230" i="1"/>
  <c r="J229" i="1"/>
  <c r="H229" i="1"/>
  <c r="K229" i="1" s="1"/>
  <c r="G229" i="1"/>
  <c r="J228" i="1"/>
  <c r="H228" i="1"/>
  <c r="K228" i="1" s="1"/>
  <c r="G228" i="1"/>
  <c r="J227" i="1"/>
  <c r="H227" i="1"/>
  <c r="K227" i="1" s="1"/>
  <c r="G227" i="1"/>
  <c r="J226" i="1"/>
  <c r="H226" i="1"/>
  <c r="K226" i="1" s="1"/>
  <c r="G226" i="1"/>
  <c r="J225" i="1"/>
  <c r="H225" i="1"/>
  <c r="K225" i="1" s="1"/>
  <c r="G225" i="1"/>
  <c r="F223" i="1"/>
  <c r="J222" i="1"/>
  <c r="H222" i="1"/>
  <c r="K222" i="1" s="1"/>
  <c r="G222" i="1"/>
  <c r="J221" i="1"/>
  <c r="H221" i="1"/>
  <c r="G221" i="1"/>
  <c r="J220" i="1"/>
  <c r="H220" i="1"/>
  <c r="G220" i="1"/>
  <c r="J219" i="1"/>
  <c r="H219" i="1"/>
  <c r="G219" i="1"/>
  <c r="J218" i="1"/>
  <c r="H218" i="1"/>
  <c r="K218" i="1" s="1"/>
  <c r="G218" i="1"/>
  <c r="K217" i="1"/>
  <c r="J217" i="1"/>
  <c r="H217" i="1"/>
  <c r="G217" i="1"/>
  <c r="J216" i="1"/>
  <c r="H216" i="1"/>
  <c r="K216" i="1" s="1"/>
  <c r="G216" i="1"/>
  <c r="J215" i="1"/>
  <c r="H215" i="1"/>
  <c r="K215" i="1" s="1"/>
  <c r="G215" i="1"/>
  <c r="J214" i="1"/>
  <c r="H214" i="1"/>
  <c r="K214" i="1" s="1"/>
  <c r="G214" i="1"/>
  <c r="G223" i="1" s="1"/>
  <c r="F212" i="1"/>
  <c r="J211" i="1"/>
  <c r="H211" i="1"/>
  <c r="K211" i="1" s="1"/>
  <c r="G211" i="1"/>
  <c r="J210" i="1"/>
  <c r="H210" i="1"/>
  <c r="K210" i="1" s="1"/>
  <c r="G210" i="1"/>
  <c r="J209" i="1"/>
  <c r="H209" i="1"/>
  <c r="K209" i="1" s="1"/>
  <c r="G209" i="1"/>
  <c r="J208" i="1"/>
  <c r="H208" i="1"/>
  <c r="K208" i="1" s="1"/>
  <c r="G208" i="1"/>
  <c r="J207" i="1"/>
  <c r="H207" i="1"/>
  <c r="K207" i="1" s="1"/>
  <c r="G207" i="1"/>
  <c r="J206" i="1"/>
  <c r="H206" i="1"/>
  <c r="K206" i="1" s="1"/>
  <c r="G206" i="1"/>
  <c r="J205" i="1"/>
  <c r="H205" i="1"/>
  <c r="K205" i="1" s="1"/>
  <c r="G205" i="1"/>
  <c r="J204" i="1"/>
  <c r="H204" i="1"/>
  <c r="K204" i="1" s="1"/>
  <c r="G204" i="1"/>
  <c r="J203" i="1"/>
  <c r="H203" i="1"/>
  <c r="K203" i="1" s="1"/>
  <c r="G203" i="1"/>
  <c r="J202" i="1"/>
  <c r="H202" i="1"/>
  <c r="K202" i="1" s="1"/>
  <c r="G202" i="1"/>
  <c r="J201" i="1"/>
  <c r="H201" i="1"/>
  <c r="K201" i="1" s="1"/>
  <c r="G201" i="1"/>
  <c r="J200" i="1"/>
  <c r="H200" i="1"/>
  <c r="K200" i="1" s="1"/>
  <c r="G200" i="1"/>
  <c r="J199" i="1"/>
  <c r="H199" i="1"/>
  <c r="K199" i="1" s="1"/>
  <c r="G199" i="1"/>
  <c r="J198" i="1"/>
  <c r="H198" i="1"/>
  <c r="K198" i="1" s="1"/>
  <c r="G198" i="1"/>
  <c r="J197" i="1"/>
  <c r="H197" i="1"/>
  <c r="K197" i="1" s="1"/>
  <c r="G197" i="1"/>
  <c r="J196" i="1"/>
  <c r="H196" i="1"/>
  <c r="K196" i="1" s="1"/>
  <c r="G196" i="1"/>
  <c r="J195" i="1"/>
  <c r="H195" i="1"/>
  <c r="K195" i="1" s="1"/>
  <c r="G195" i="1"/>
  <c r="J194" i="1"/>
  <c r="H194" i="1"/>
  <c r="K194" i="1" s="1"/>
  <c r="G194" i="1"/>
  <c r="J193" i="1"/>
  <c r="H193" i="1"/>
  <c r="K193" i="1" s="1"/>
  <c r="G193" i="1"/>
  <c r="J192" i="1"/>
  <c r="H192" i="1"/>
  <c r="K192" i="1" s="1"/>
  <c r="G192" i="1"/>
  <c r="J191" i="1"/>
  <c r="H191" i="1"/>
  <c r="K191" i="1" s="1"/>
  <c r="G191" i="1"/>
  <c r="J190" i="1"/>
  <c r="H190" i="1"/>
  <c r="K190" i="1" s="1"/>
  <c r="G190" i="1"/>
  <c r="J187" i="1"/>
  <c r="H187" i="1"/>
  <c r="K187" i="1" s="1"/>
  <c r="G187" i="1"/>
  <c r="J186" i="1"/>
  <c r="H186" i="1"/>
  <c r="K186" i="1" s="1"/>
  <c r="G186" i="1"/>
  <c r="J185" i="1"/>
  <c r="H185" i="1"/>
  <c r="K185" i="1" s="1"/>
  <c r="G185" i="1"/>
  <c r="J184" i="1"/>
  <c r="H184" i="1"/>
  <c r="K184" i="1" s="1"/>
  <c r="G184" i="1"/>
  <c r="J183" i="1"/>
  <c r="H183" i="1"/>
  <c r="K183" i="1" s="1"/>
  <c r="G183" i="1"/>
  <c r="J182" i="1"/>
  <c r="H182" i="1"/>
  <c r="K182" i="1" s="1"/>
  <c r="G182" i="1"/>
  <c r="J181" i="1"/>
  <c r="H181" i="1"/>
  <c r="K181" i="1" s="1"/>
  <c r="G181" i="1"/>
  <c r="J180" i="1"/>
  <c r="H180" i="1"/>
  <c r="K180" i="1" s="1"/>
  <c r="G180" i="1"/>
  <c r="J179" i="1"/>
  <c r="H179" i="1"/>
  <c r="K179" i="1" s="1"/>
  <c r="G179" i="1"/>
  <c r="J178" i="1"/>
  <c r="H178" i="1"/>
  <c r="K178" i="1" s="1"/>
  <c r="G178" i="1"/>
  <c r="J177" i="1"/>
  <c r="H177" i="1"/>
  <c r="K177" i="1" s="1"/>
  <c r="G177" i="1"/>
  <c r="J176" i="1"/>
  <c r="H176" i="1"/>
  <c r="K176" i="1" s="1"/>
  <c r="G176" i="1"/>
  <c r="J175" i="1"/>
  <c r="H175" i="1"/>
  <c r="G175" i="1"/>
  <c r="F173" i="1"/>
  <c r="J172" i="1"/>
  <c r="H172" i="1"/>
  <c r="K172" i="1" s="1"/>
  <c r="G172" i="1"/>
  <c r="J171" i="1"/>
  <c r="H171" i="1"/>
  <c r="K171" i="1" s="1"/>
  <c r="G171" i="1"/>
  <c r="J170" i="1"/>
  <c r="H170" i="1"/>
  <c r="K170" i="1" s="1"/>
  <c r="G170" i="1"/>
  <c r="J169" i="1"/>
  <c r="H169" i="1"/>
  <c r="K169" i="1" s="1"/>
  <c r="G169" i="1"/>
  <c r="J168" i="1"/>
  <c r="H168" i="1"/>
  <c r="K168" i="1" s="1"/>
  <c r="G168" i="1"/>
  <c r="J167" i="1"/>
  <c r="H167" i="1"/>
  <c r="K167" i="1" s="1"/>
  <c r="G167" i="1"/>
  <c r="J166" i="1"/>
  <c r="H166" i="1"/>
  <c r="K166" i="1" s="1"/>
  <c r="G166" i="1"/>
  <c r="J165" i="1"/>
  <c r="H165" i="1"/>
  <c r="K165" i="1" s="1"/>
  <c r="G165" i="1"/>
  <c r="J164" i="1"/>
  <c r="H164" i="1"/>
  <c r="K164" i="1" s="1"/>
  <c r="G164" i="1"/>
  <c r="J163" i="1"/>
  <c r="H163" i="1"/>
  <c r="K163" i="1" s="1"/>
  <c r="G163" i="1"/>
  <c r="J162" i="1"/>
  <c r="H162" i="1"/>
  <c r="K162" i="1" s="1"/>
  <c r="G162" i="1"/>
  <c r="J161" i="1"/>
  <c r="H161" i="1"/>
  <c r="K161" i="1" s="1"/>
  <c r="G161" i="1"/>
  <c r="J160" i="1"/>
  <c r="H160" i="1"/>
  <c r="K160" i="1" s="1"/>
  <c r="G160" i="1"/>
  <c r="J159" i="1"/>
  <c r="H159" i="1"/>
  <c r="K159" i="1" s="1"/>
  <c r="G159" i="1"/>
  <c r="J158" i="1"/>
  <c r="H158" i="1"/>
  <c r="K158" i="1" s="1"/>
  <c r="G158" i="1"/>
  <c r="J157" i="1"/>
  <c r="H157" i="1"/>
  <c r="K157" i="1" s="1"/>
  <c r="G157" i="1"/>
  <c r="J156" i="1"/>
  <c r="H156" i="1"/>
  <c r="K156" i="1" s="1"/>
  <c r="G156" i="1"/>
  <c r="J155" i="1"/>
  <c r="H155" i="1"/>
  <c r="K155" i="1" s="1"/>
  <c r="G155" i="1"/>
  <c r="J154" i="1"/>
  <c r="H154" i="1"/>
  <c r="K154" i="1" s="1"/>
  <c r="G154" i="1"/>
  <c r="J153" i="1"/>
  <c r="H153" i="1"/>
  <c r="G153" i="1"/>
  <c r="F151" i="1"/>
  <c r="J150" i="1"/>
  <c r="H150" i="1"/>
  <c r="K150" i="1" s="1"/>
  <c r="G150" i="1"/>
  <c r="J149" i="1"/>
  <c r="H149" i="1"/>
  <c r="K149" i="1" s="1"/>
  <c r="G149" i="1"/>
  <c r="J148" i="1"/>
  <c r="H148" i="1"/>
  <c r="K148" i="1" s="1"/>
  <c r="G148" i="1"/>
  <c r="J147" i="1"/>
  <c r="H147" i="1"/>
  <c r="K147" i="1" s="1"/>
  <c r="G147" i="1"/>
  <c r="J146" i="1"/>
  <c r="H146" i="1"/>
  <c r="K146" i="1" s="1"/>
  <c r="G146" i="1"/>
  <c r="J145" i="1"/>
  <c r="H145" i="1"/>
  <c r="K145" i="1" s="1"/>
  <c r="G145" i="1"/>
  <c r="F143" i="1"/>
  <c r="J142" i="1"/>
  <c r="H142" i="1"/>
  <c r="K142" i="1" s="1"/>
  <c r="G142" i="1"/>
  <c r="J141" i="1"/>
  <c r="H141" i="1"/>
  <c r="K141" i="1" s="1"/>
  <c r="G141" i="1"/>
  <c r="J140" i="1"/>
  <c r="H140" i="1"/>
  <c r="K140" i="1" s="1"/>
  <c r="G140" i="1"/>
  <c r="J139" i="1"/>
  <c r="H139" i="1"/>
  <c r="K139" i="1" s="1"/>
  <c r="G139" i="1"/>
  <c r="J138" i="1"/>
  <c r="H138" i="1"/>
  <c r="K138" i="1" s="1"/>
  <c r="G138" i="1"/>
  <c r="J137" i="1"/>
  <c r="H137" i="1"/>
  <c r="K137" i="1" s="1"/>
  <c r="G137" i="1"/>
  <c r="J136" i="1"/>
  <c r="H136" i="1"/>
  <c r="K136" i="1" s="1"/>
  <c r="G136" i="1"/>
  <c r="J135" i="1"/>
  <c r="H135" i="1"/>
  <c r="K135" i="1" s="1"/>
  <c r="G135" i="1"/>
  <c r="J134" i="1"/>
  <c r="H134" i="1"/>
  <c r="K134" i="1" s="1"/>
  <c r="G134" i="1"/>
  <c r="J133" i="1"/>
  <c r="H133" i="1"/>
  <c r="K133" i="1" s="1"/>
  <c r="G133" i="1"/>
  <c r="J132" i="1"/>
  <c r="H132" i="1"/>
  <c r="K132" i="1" s="1"/>
  <c r="G132" i="1"/>
  <c r="J131" i="1"/>
  <c r="H131" i="1"/>
  <c r="K131" i="1" s="1"/>
  <c r="G131" i="1"/>
  <c r="G143" i="1" s="1"/>
  <c r="J130" i="1"/>
  <c r="H130" i="1"/>
  <c r="K130" i="1" s="1"/>
  <c r="G130" i="1"/>
  <c r="J129" i="1"/>
  <c r="H129" i="1"/>
  <c r="K129" i="1" s="1"/>
  <c r="G129" i="1"/>
  <c r="J128" i="1"/>
  <c r="J125" i="1"/>
  <c r="H125" i="1"/>
  <c r="K125" i="1" s="1"/>
  <c r="G125" i="1"/>
  <c r="J124" i="1"/>
  <c r="H124" i="1"/>
  <c r="K124" i="1" s="1"/>
  <c r="G124" i="1"/>
  <c r="J123" i="1"/>
  <c r="H123" i="1"/>
  <c r="K123" i="1" s="1"/>
  <c r="G123" i="1"/>
  <c r="J122" i="1"/>
  <c r="H122" i="1"/>
  <c r="K122" i="1" s="1"/>
  <c r="G122" i="1"/>
  <c r="J121" i="1"/>
  <c r="H121" i="1"/>
  <c r="K121" i="1" s="1"/>
  <c r="G121" i="1"/>
  <c r="J120" i="1"/>
  <c r="H120" i="1"/>
  <c r="K120" i="1" s="1"/>
  <c r="G120" i="1"/>
  <c r="J119" i="1"/>
  <c r="H119" i="1"/>
  <c r="K119" i="1" s="1"/>
  <c r="G119" i="1"/>
  <c r="J118" i="1"/>
  <c r="H118" i="1"/>
  <c r="K118" i="1" s="1"/>
  <c r="G118" i="1"/>
  <c r="J117" i="1"/>
  <c r="H117" i="1"/>
  <c r="K117" i="1" s="1"/>
  <c r="G117" i="1"/>
  <c r="J116" i="1"/>
  <c r="H116" i="1"/>
  <c r="K116" i="1" s="1"/>
  <c r="G116" i="1"/>
  <c r="J115" i="1"/>
  <c r="H115" i="1"/>
  <c r="K115" i="1" s="1"/>
  <c r="G115" i="1"/>
  <c r="J114" i="1"/>
  <c r="H114" i="1"/>
  <c r="K114" i="1" s="1"/>
  <c r="G114" i="1"/>
  <c r="J113" i="1"/>
  <c r="H113" i="1"/>
  <c r="K113" i="1" s="1"/>
  <c r="G113" i="1"/>
  <c r="J112" i="1"/>
  <c r="H112" i="1"/>
  <c r="K112" i="1" s="1"/>
  <c r="G112" i="1"/>
  <c r="J111" i="1"/>
  <c r="H111" i="1"/>
  <c r="K111" i="1" s="1"/>
  <c r="G111" i="1"/>
  <c r="J110" i="1"/>
  <c r="H110" i="1"/>
  <c r="K110" i="1" s="1"/>
  <c r="G110" i="1"/>
  <c r="J109" i="1"/>
  <c r="H109" i="1"/>
  <c r="K109" i="1" s="1"/>
  <c r="G109" i="1"/>
  <c r="J108" i="1"/>
  <c r="H108" i="1"/>
  <c r="K108" i="1" s="1"/>
  <c r="G108" i="1"/>
  <c r="J107" i="1"/>
  <c r="F105" i="1"/>
  <c r="J104" i="1"/>
  <c r="H104" i="1"/>
  <c r="K104" i="1" s="1"/>
  <c r="G104" i="1"/>
  <c r="J103" i="1"/>
  <c r="H103" i="1"/>
  <c r="G103" i="1"/>
  <c r="G102" i="1"/>
  <c r="J101" i="1"/>
  <c r="G101" i="1"/>
  <c r="H101" i="1"/>
  <c r="K101" i="1" s="1"/>
  <c r="G100" i="1"/>
  <c r="H99" i="1"/>
  <c r="K99" i="1" s="1"/>
  <c r="G99" i="1"/>
  <c r="J99" i="1"/>
  <c r="G98" i="1"/>
  <c r="J98" i="1"/>
  <c r="J97" i="1"/>
  <c r="G97" i="1"/>
  <c r="H97" i="1"/>
  <c r="K97" i="1" s="1"/>
  <c r="J96" i="1"/>
  <c r="H96" i="1"/>
  <c r="K96" i="1" s="1"/>
  <c r="G96" i="1"/>
  <c r="G95" i="1"/>
  <c r="H95" i="1"/>
  <c r="K95" i="1" s="1"/>
  <c r="G94" i="1"/>
  <c r="G93" i="1"/>
  <c r="J93" i="1"/>
  <c r="J92" i="1"/>
  <c r="H92" i="1"/>
  <c r="K92" i="1" s="1"/>
  <c r="G92" i="1"/>
  <c r="J91" i="1"/>
  <c r="H91" i="1"/>
  <c r="K91" i="1" s="1"/>
  <c r="G91" i="1"/>
  <c r="J90" i="1"/>
  <c r="H90" i="1"/>
  <c r="K90" i="1" s="1"/>
  <c r="G90" i="1"/>
  <c r="J89" i="1"/>
  <c r="H89" i="1"/>
  <c r="G89" i="1"/>
  <c r="J88" i="1"/>
  <c r="H88" i="1"/>
  <c r="K88" i="1" s="1"/>
  <c r="G88" i="1"/>
  <c r="J87" i="1"/>
  <c r="H87" i="1"/>
  <c r="K87" i="1" s="1"/>
  <c r="G87" i="1"/>
  <c r="J86" i="1"/>
  <c r="H86" i="1"/>
  <c r="K86" i="1" s="1"/>
  <c r="G86" i="1"/>
  <c r="J85" i="1"/>
  <c r="H85" i="1"/>
  <c r="K85" i="1" s="1"/>
  <c r="G85" i="1"/>
  <c r="J84" i="1"/>
  <c r="H84" i="1"/>
  <c r="K84" i="1" s="1"/>
  <c r="G84" i="1"/>
  <c r="J83" i="1"/>
  <c r="H83" i="1"/>
  <c r="K83" i="1" s="1"/>
  <c r="G83" i="1"/>
  <c r="J82" i="1"/>
  <c r="H82" i="1"/>
  <c r="K82" i="1" s="1"/>
  <c r="G82" i="1"/>
  <c r="J81" i="1"/>
  <c r="H81" i="1"/>
  <c r="K81" i="1" s="1"/>
  <c r="G81" i="1"/>
  <c r="J80" i="1"/>
  <c r="H80" i="1"/>
  <c r="K80" i="1" s="1"/>
  <c r="G80" i="1"/>
  <c r="J79" i="1"/>
  <c r="H79" i="1"/>
  <c r="K79" i="1" s="1"/>
  <c r="G79" i="1"/>
  <c r="J78" i="1"/>
  <c r="H78" i="1"/>
  <c r="K78" i="1" s="1"/>
  <c r="G78" i="1"/>
  <c r="J77" i="1"/>
  <c r="H77" i="1"/>
  <c r="K77" i="1" s="1"/>
  <c r="G77" i="1"/>
  <c r="J76" i="1"/>
  <c r="H76" i="1"/>
  <c r="K76" i="1" s="1"/>
  <c r="G76" i="1"/>
  <c r="J75" i="1"/>
  <c r="H75" i="1"/>
  <c r="K75" i="1" s="1"/>
  <c r="G75" i="1"/>
  <c r="J74" i="1"/>
  <c r="H74" i="1"/>
  <c r="K74" i="1" s="1"/>
  <c r="G74" i="1"/>
  <c r="J73" i="1"/>
  <c r="H73" i="1"/>
  <c r="K73" i="1" s="1"/>
  <c r="G73" i="1"/>
  <c r="J72" i="1"/>
  <c r="H72" i="1"/>
  <c r="K72" i="1" s="1"/>
  <c r="G72" i="1"/>
  <c r="J71" i="1"/>
  <c r="H71" i="1"/>
  <c r="K71" i="1" s="1"/>
  <c r="G71" i="1"/>
  <c r="J70" i="1"/>
  <c r="H70" i="1"/>
  <c r="K70" i="1" s="1"/>
  <c r="G70" i="1"/>
  <c r="J69" i="1"/>
  <c r="H69" i="1"/>
  <c r="K69" i="1" s="1"/>
  <c r="G69" i="1"/>
  <c r="J68" i="1"/>
  <c r="H68" i="1"/>
  <c r="K68" i="1" s="1"/>
  <c r="G68" i="1"/>
  <c r="J67" i="1"/>
  <c r="H67" i="1"/>
  <c r="K67" i="1" s="1"/>
  <c r="G67" i="1"/>
  <c r="J66" i="1"/>
  <c r="H66" i="1"/>
  <c r="K66" i="1" s="1"/>
  <c r="G66" i="1"/>
  <c r="J65" i="1"/>
  <c r="H65" i="1"/>
  <c r="K65" i="1" s="1"/>
  <c r="G65" i="1"/>
  <c r="J64" i="1"/>
  <c r="H64" i="1"/>
  <c r="K64" i="1" s="1"/>
  <c r="G64" i="1"/>
  <c r="J63" i="1"/>
  <c r="H63" i="1"/>
  <c r="K63" i="1" s="1"/>
  <c r="G63" i="1"/>
  <c r="J62" i="1"/>
  <c r="H62" i="1"/>
  <c r="K62" i="1" s="1"/>
  <c r="G62" i="1"/>
  <c r="J61" i="1"/>
  <c r="H61" i="1"/>
  <c r="K61" i="1" s="1"/>
  <c r="G61" i="1"/>
  <c r="J60" i="1"/>
  <c r="H60" i="1"/>
  <c r="K60" i="1" s="1"/>
  <c r="G60" i="1"/>
  <c r="J59" i="1"/>
  <c r="H59" i="1"/>
  <c r="K59" i="1" s="1"/>
  <c r="G59" i="1"/>
  <c r="J58" i="1"/>
  <c r="H58" i="1"/>
  <c r="K58" i="1" s="1"/>
  <c r="G58" i="1"/>
  <c r="J57" i="1"/>
  <c r="H57" i="1"/>
  <c r="K57" i="1" s="1"/>
  <c r="G57" i="1"/>
  <c r="J56" i="1"/>
  <c r="H56" i="1"/>
  <c r="K56" i="1" s="1"/>
  <c r="G56" i="1"/>
  <c r="J55" i="1"/>
  <c r="H55" i="1"/>
  <c r="K55" i="1" s="1"/>
  <c r="G55" i="1"/>
  <c r="J54" i="1"/>
  <c r="H54" i="1"/>
  <c r="K54" i="1" s="1"/>
  <c r="G54" i="1"/>
  <c r="J53" i="1"/>
  <c r="H53" i="1"/>
  <c r="K53" i="1" s="1"/>
  <c r="G53" i="1"/>
  <c r="J52" i="1"/>
  <c r="H52" i="1"/>
  <c r="K52" i="1" s="1"/>
  <c r="G52" i="1"/>
  <c r="J51" i="1"/>
  <c r="H51" i="1"/>
  <c r="K51" i="1" s="1"/>
  <c r="G51" i="1"/>
  <c r="J50" i="1"/>
  <c r="H50" i="1"/>
  <c r="K50" i="1" s="1"/>
  <c r="G50" i="1"/>
  <c r="J49" i="1"/>
  <c r="H49" i="1"/>
  <c r="K49" i="1" s="1"/>
  <c r="G49" i="1"/>
  <c r="J48" i="1"/>
  <c r="H48" i="1"/>
  <c r="K48" i="1" s="1"/>
  <c r="G48" i="1"/>
  <c r="J47" i="1"/>
  <c r="H47" i="1"/>
  <c r="K47" i="1" s="1"/>
  <c r="G47" i="1"/>
  <c r="J46" i="1"/>
  <c r="H46" i="1"/>
  <c r="K46" i="1" s="1"/>
  <c r="G46" i="1"/>
  <c r="J45" i="1"/>
  <c r="H45" i="1"/>
  <c r="K45" i="1" s="1"/>
  <c r="G45" i="1"/>
  <c r="J44" i="1"/>
  <c r="H44" i="1"/>
  <c r="K44" i="1" s="1"/>
  <c r="G44" i="1"/>
  <c r="J43" i="1"/>
  <c r="H43" i="1"/>
  <c r="K43" i="1" s="1"/>
  <c r="G43" i="1"/>
  <c r="J42" i="1"/>
  <c r="H42" i="1"/>
  <c r="K42" i="1" s="1"/>
  <c r="G42" i="1"/>
  <c r="J41" i="1"/>
  <c r="H41" i="1"/>
  <c r="K41" i="1" s="1"/>
  <c r="G41" i="1"/>
  <c r="J40" i="1"/>
  <c r="H40" i="1"/>
  <c r="K40" i="1" s="1"/>
  <c r="G40" i="1"/>
  <c r="J39" i="1"/>
  <c r="H39" i="1"/>
  <c r="K39" i="1" s="1"/>
  <c r="G39" i="1"/>
  <c r="J38" i="1"/>
  <c r="H38" i="1"/>
  <c r="K38" i="1" s="1"/>
  <c r="G38" i="1"/>
  <c r="J37" i="1"/>
  <c r="H37" i="1"/>
  <c r="K37" i="1" s="1"/>
  <c r="G37" i="1"/>
  <c r="J36" i="1"/>
  <c r="H36" i="1"/>
  <c r="K36" i="1" s="1"/>
  <c r="G36" i="1"/>
  <c r="J35" i="1"/>
  <c r="H35" i="1"/>
  <c r="K35" i="1" s="1"/>
  <c r="G35" i="1"/>
  <c r="J34" i="1"/>
  <c r="H34" i="1"/>
  <c r="K34" i="1" s="1"/>
  <c r="G34" i="1"/>
  <c r="J33" i="1"/>
  <c r="H33" i="1"/>
  <c r="K33" i="1" s="1"/>
  <c r="G33" i="1"/>
  <c r="J32" i="1"/>
  <c r="H32" i="1"/>
  <c r="K32" i="1" s="1"/>
  <c r="G32" i="1"/>
  <c r="J31" i="1"/>
  <c r="H31" i="1"/>
  <c r="K31" i="1" s="1"/>
  <c r="G31" i="1"/>
  <c r="J30" i="1"/>
  <c r="H30" i="1"/>
  <c r="K30" i="1" s="1"/>
  <c r="G30" i="1"/>
  <c r="J29" i="1"/>
  <c r="H29" i="1"/>
  <c r="K29" i="1" s="1"/>
  <c r="G29" i="1"/>
  <c r="J28" i="1"/>
  <c r="H28" i="1"/>
  <c r="K28" i="1" s="1"/>
  <c r="G28" i="1"/>
  <c r="J27" i="1"/>
  <c r="H27" i="1"/>
  <c r="K27" i="1" s="1"/>
  <c r="G27" i="1"/>
  <c r="J26" i="1"/>
  <c r="H26" i="1"/>
  <c r="K26" i="1" s="1"/>
  <c r="G26" i="1"/>
  <c r="J25" i="1"/>
  <c r="H25" i="1"/>
  <c r="K25" i="1" s="1"/>
  <c r="G25" i="1"/>
  <c r="J24" i="1"/>
  <c r="H24" i="1"/>
  <c r="K24" i="1" s="1"/>
  <c r="G24" i="1"/>
  <c r="J23" i="1"/>
  <c r="H23" i="1"/>
  <c r="K23" i="1" s="1"/>
  <c r="G23" i="1"/>
  <c r="J22" i="1"/>
  <c r="H22" i="1"/>
  <c r="K22" i="1" s="1"/>
  <c r="G22" i="1"/>
  <c r="J21" i="1"/>
  <c r="H21" i="1"/>
  <c r="K21" i="1" s="1"/>
  <c r="G21" i="1"/>
  <c r="J20" i="1"/>
  <c r="H20" i="1"/>
  <c r="K20" i="1" s="1"/>
  <c r="G20" i="1"/>
  <c r="J19" i="1"/>
  <c r="H19" i="1"/>
  <c r="K19" i="1" s="1"/>
  <c r="G19" i="1"/>
  <c r="J18" i="1"/>
  <c r="H18" i="1"/>
  <c r="K18" i="1" s="1"/>
  <c r="G18" i="1"/>
  <c r="J17" i="1"/>
  <c r="H17" i="1"/>
  <c r="K17" i="1" s="1"/>
  <c r="G17" i="1"/>
  <c r="J16" i="1"/>
  <c r="H16" i="1"/>
  <c r="K16" i="1" s="1"/>
  <c r="G16" i="1"/>
  <c r="J15" i="1"/>
  <c r="H15" i="1"/>
  <c r="K15" i="1" s="1"/>
  <c r="G15" i="1"/>
  <c r="J14" i="1"/>
  <c r="H14" i="1"/>
  <c r="K14" i="1" s="1"/>
  <c r="G14" i="1"/>
  <c r="J13" i="1"/>
  <c r="H13" i="1"/>
  <c r="K13" i="1" s="1"/>
  <c r="G13" i="1"/>
  <c r="J12" i="1"/>
  <c r="H12" i="1"/>
  <c r="K12" i="1" s="1"/>
  <c r="G12" i="1"/>
  <c r="J11" i="1"/>
  <c r="H11" i="1"/>
  <c r="K11" i="1" s="1"/>
  <c r="G11" i="1"/>
  <c r="J10" i="1"/>
  <c r="H10" i="1"/>
  <c r="K10" i="1" s="1"/>
  <c r="G10" i="1"/>
  <c r="J9" i="1"/>
  <c r="H9" i="1"/>
  <c r="K9" i="1" s="1"/>
  <c r="G9" i="1"/>
  <c r="J8" i="1"/>
  <c r="H8" i="1"/>
  <c r="K8" i="1" s="1"/>
  <c r="G8" i="1"/>
  <c r="J7" i="1"/>
  <c r="H7" i="1"/>
  <c r="K7" i="1" s="1"/>
  <c r="G7" i="1"/>
  <c r="J6" i="1"/>
  <c r="H6" i="1"/>
  <c r="K6" i="1" s="1"/>
  <c r="G6" i="1"/>
  <c r="J5" i="1"/>
  <c r="H5" i="1"/>
  <c r="K5" i="1" s="1"/>
  <c r="G5" i="1"/>
  <c r="J4" i="1"/>
  <c r="H4" i="1"/>
  <c r="K4" i="1" s="1"/>
  <c r="G4" i="1"/>
  <c r="J3" i="1"/>
  <c r="K126" i="1" l="1"/>
  <c r="K256" i="1"/>
  <c r="K257" i="1" s="1"/>
  <c r="F263" i="1"/>
  <c r="H126" i="1"/>
  <c r="K219" i="1"/>
  <c r="H102" i="1"/>
  <c r="K102" i="1" s="1"/>
  <c r="K252" i="1"/>
  <c r="K254" i="1" s="1"/>
  <c r="G151" i="1"/>
  <c r="H246" i="1"/>
  <c r="F264" i="1"/>
  <c r="K221" i="1"/>
  <c r="K246" i="1"/>
  <c r="G246" i="1"/>
  <c r="G173" i="1"/>
  <c r="G126" i="1"/>
  <c r="H212" i="1"/>
  <c r="G212" i="1"/>
  <c r="K212" i="1"/>
  <c r="F260" i="1"/>
  <c r="H223" i="1"/>
  <c r="K220" i="1"/>
  <c r="G105" i="1"/>
  <c r="G188" i="1"/>
  <c r="J100" i="1"/>
  <c r="H100" i="1"/>
  <c r="K100" i="1" s="1"/>
  <c r="K103" i="1"/>
  <c r="F262" i="1"/>
  <c r="H151" i="1"/>
  <c r="K175" i="1"/>
  <c r="K188" i="1" s="1"/>
  <c r="H188" i="1"/>
  <c r="K89" i="1"/>
  <c r="K151" i="1"/>
  <c r="H93" i="1"/>
  <c r="K93" i="1" s="1"/>
  <c r="J94" i="1"/>
  <c r="H98" i="1"/>
  <c r="K98" i="1" s="1"/>
  <c r="K143" i="1"/>
  <c r="H143" i="1"/>
  <c r="K153" i="1"/>
  <c r="K173" i="1" s="1"/>
  <c r="H173" i="1"/>
  <c r="F261" i="1"/>
  <c r="K223" i="1" l="1"/>
  <c r="H105" i="1"/>
  <c r="K105" i="1"/>
  <c r="K258" i="1" s="1"/>
  <c r="F259" i="1"/>
  <c r="G258" i="1"/>
  <c r="H258" i="1"/>
</calcChain>
</file>

<file path=xl/sharedStrings.xml><?xml version="1.0" encoding="utf-8"?>
<sst xmlns="http://schemas.openxmlformats.org/spreadsheetml/2006/main" count="496" uniqueCount="211">
  <si>
    <t>Location:</t>
  </si>
  <si>
    <t>Date:</t>
  </si>
  <si>
    <t xml:space="preserve"> SALE PRICE </t>
  </si>
  <si>
    <t>SUPPLIER</t>
  </si>
  <si>
    <t>FLOWER TYPE</t>
  </si>
  <si>
    <t xml:space="preserve"> Stems in Box </t>
  </si>
  <si>
    <t>Stems in Bunch</t>
  </si>
  <si>
    <t>Bunches in Box</t>
  </si>
  <si>
    <t xml:space="preserve"> Bunches Ordered</t>
  </si>
  <si>
    <t>Boxes Ordered</t>
  </si>
  <si>
    <t xml:space="preserve"> Stems Ordered </t>
  </si>
  <si>
    <t xml:space="preserve"> PRICE/ STEM </t>
  </si>
  <si>
    <t xml:space="preserve"> PRICE/ BUNCH </t>
  </si>
  <si>
    <t xml:space="preserve"> TOTAL </t>
  </si>
  <si>
    <t>Elite</t>
  </si>
  <si>
    <t>Alstro Assorted 400 stems</t>
  </si>
  <si>
    <t>Alstro White 400 stems</t>
  </si>
  <si>
    <t>Alstro Pink 400 stems</t>
  </si>
  <si>
    <t>Alstro Red 400 stems</t>
  </si>
  <si>
    <t>Alstro White 200 stems</t>
  </si>
  <si>
    <t>Alstro Pink 200 stems</t>
  </si>
  <si>
    <t>Alstro Red 200 stems</t>
  </si>
  <si>
    <t>Calla Mini White 200 stems</t>
  </si>
  <si>
    <t>Calla Mini White 100 stems</t>
  </si>
  <si>
    <t>Carnations Assorted 500 stems</t>
  </si>
  <si>
    <t>Carnations  White 500 stems</t>
  </si>
  <si>
    <t>Carnations Pink 500 stems</t>
  </si>
  <si>
    <t>Carnations  Red 500 stems</t>
  </si>
  <si>
    <t>Carnations Assorted 250 stems</t>
  </si>
  <si>
    <t>Carnations  White 250 stems</t>
  </si>
  <si>
    <t>Carnations Pink 250 stems</t>
  </si>
  <si>
    <t>Carnations  Red 250 stems</t>
  </si>
  <si>
    <t>CDN Assorted 150 stems</t>
  </si>
  <si>
    <t>Daisy Pink 150 stems</t>
  </si>
  <si>
    <t>Daisy White Atlantis ONLY  150 stems</t>
  </si>
  <si>
    <t>Daisy Tinted Red 150 stems</t>
  </si>
  <si>
    <t>Daisy Yellow 150 stems</t>
  </si>
  <si>
    <t xml:space="preserve">Button Mums Green 150 stems </t>
  </si>
  <si>
    <t>Button Mums Yellow 70, Green 80 stems</t>
  </si>
  <si>
    <t xml:space="preserve">Button Mums Green 100 stems </t>
  </si>
  <si>
    <t>Button Mums Yellow 50, Green 50 stems</t>
  </si>
  <si>
    <t>Cremones White, 100 stems/box</t>
  </si>
  <si>
    <t>Cremones Assorted  100 stems/box</t>
  </si>
  <si>
    <t>Cremons Tinted Red 100 stems</t>
  </si>
  <si>
    <t>Cremons Yellow 100 stems</t>
  </si>
  <si>
    <t>Cremons Pink 100 stems</t>
  </si>
  <si>
    <t>Fuji/Spider White 100 stems/box</t>
  </si>
  <si>
    <t>Fuji/Spider Assorted 100 stems/box</t>
  </si>
  <si>
    <t>Magnum Mums White 50/box</t>
  </si>
  <si>
    <t>Matsumoto 30 Pink, 30 Purple, 40 Red = 100 stems/box</t>
  </si>
  <si>
    <t>Craspedia Yellow, 50 stems, Carthamus Orange, 50 stems,Eryngium 50 stems</t>
  </si>
  <si>
    <t>Delphinium Blue, 100 stems/box</t>
  </si>
  <si>
    <t>Delphinium Blue 50 stems</t>
  </si>
  <si>
    <t>Double Stock Purple, Pink, White = 30 stems/box</t>
  </si>
  <si>
    <t>Double Stock Purple, 30 stems</t>
  </si>
  <si>
    <t>Double Stock White 30 stems</t>
  </si>
  <si>
    <t>Gerbera  White 150 stems</t>
  </si>
  <si>
    <t>Gerbera Pink 150 stems</t>
  </si>
  <si>
    <t>Gerbera  Red 150 stems</t>
  </si>
  <si>
    <t>Gerbera  White 100 stems</t>
  </si>
  <si>
    <t>Gerbera Pink 100 stems</t>
  </si>
  <si>
    <t>Gerbera  Red 100 stems</t>
  </si>
  <si>
    <t>Gyp Million Star 200 stems</t>
  </si>
  <si>
    <t>Gyp Million Star 100 stems</t>
  </si>
  <si>
    <t>Hydrangea Blue, 40 stems/box</t>
  </si>
  <si>
    <t>Hydrangea White, 40 stems/box</t>
  </si>
  <si>
    <t>Hydrangea Mini Green  40 stems/box</t>
  </si>
  <si>
    <t>Limonium White 50, Dianthus Green 50, Dianthus  Amazon Purple 50 stems</t>
  </si>
  <si>
    <t>Minicarnations  Assorted 450 stems</t>
  </si>
  <si>
    <t>Minicarnations  White 450 stems</t>
  </si>
  <si>
    <t>Minicarnations Pink 450 stems</t>
  </si>
  <si>
    <t>Minicarnations  Red 450 stems</t>
  </si>
  <si>
    <t>Minicarnations  Assorted 250 stems</t>
  </si>
  <si>
    <t>Minicarnations  White 250 stems</t>
  </si>
  <si>
    <t>Minicarnations Pink 250 stems</t>
  </si>
  <si>
    <t>Minicarnations  Red 250 stems</t>
  </si>
  <si>
    <t>Rose Red Freedom 60 cm, 100 stems/box</t>
  </si>
  <si>
    <t>Rose Red Freedom 50 cm, 275 stems/box</t>
  </si>
  <si>
    <t>Roses Freedom 40 cm, 300 stems/box</t>
  </si>
  <si>
    <t>Rose Assorted 50 cm, 275 stems/box</t>
  </si>
  <si>
    <t>Rose Assorted 40 cm, 300 stems/box</t>
  </si>
  <si>
    <t>Rose White Vendela 50 cm, 275 stems/box</t>
  </si>
  <si>
    <t>Rose White Vendela 40 cm, 300 stems/box</t>
  </si>
  <si>
    <t>Rose Pink 40 cm, 300 stems</t>
  </si>
  <si>
    <t>Rose Purple 40 cm, 300 stems</t>
  </si>
  <si>
    <t>Rose Yellow 40 cm, 300 stems</t>
  </si>
  <si>
    <t>Rose Orange 40 cm, 300 stems</t>
  </si>
  <si>
    <t>Roses Freedom 50 cm, 275/box/Special Buy</t>
  </si>
  <si>
    <t xml:space="preserve">Roses Assorted 50 cm, 275/box/Special Buy </t>
  </si>
  <si>
    <t>Roses Freedom 40 cm, 300/box/Special Buy</t>
  </si>
  <si>
    <t>Roses Assorted 40 cm, 300/box/Special Buy</t>
  </si>
  <si>
    <t>Solidago Assorted 200 stems/box</t>
  </si>
  <si>
    <t>Solidago Assorted 100 stems/box</t>
  </si>
  <si>
    <t>Solidago Natural yellow 200 stems</t>
  </si>
  <si>
    <t>Solidago Natural yellow 100 stems</t>
  </si>
  <si>
    <t>Sunflowers, 100 stems/box</t>
  </si>
  <si>
    <t>Sweet Will. Assort 50 stems,Veronica Assort 50 stems, Queen Anne's 50 stems</t>
  </si>
  <si>
    <t>Colorful Premade Bouquets,20/box</t>
  </si>
  <si>
    <t>Valentine's Premade Bouquets, 20 bunches/box</t>
  </si>
  <si>
    <t>Mother's Premade Bouquets, 20 bunches/box</t>
  </si>
  <si>
    <t>Christmas Premade Bouquets, 20 bunches/box</t>
  </si>
  <si>
    <t>LOVE &amp; LAUGHTER Bouquets, 20 bunches/box</t>
  </si>
  <si>
    <t>ENCHANTED COTTAGE Bouquets.  20 bunches/box</t>
  </si>
  <si>
    <t>SPLENDID SPRING Bouquets, 20 bunches/box</t>
  </si>
  <si>
    <t>SHADES OF SPRING Bouquets, 20 bunches/box</t>
  </si>
  <si>
    <t>BLOOMS OF LOVE Bouquets, 20 bunches /box</t>
  </si>
  <si>
    <t>Mix for Rustic Bouquet/20 bunches/box</t>
  </si>
  <si>
    <t>Ruscus. 400 stems/box</t>
  </si>
  <si>
    <t>Leather Leaf 400 stems/box</t>
  </si>
  <si>
    <t>Total Elite</t>
  </si>
  <si>
    <t>Eclipse/Ayura</t>
  </si>
  <si>
    <t>Blue Carnations, 100 stems/box</t>
  </si>
  <si>
    <t>Blue Carnations 200 stems</t>
  </si>
  <si>
    <t>National Roses Red, 300 stems/box</t>
  </si>
  <si>
    <t xml:space="preserve">National Roses Assorted 300 stems </t>
  </si>
  <si>
    <t>Total Ayura</t>
  </si>
  <si>
    <t>Circasia</t>
  </si>
  <si>
    <t>Total Circasia</t>
  </si>
  <si>
    <t>Montanel</t>
  </si>
  <si>
    <t xml:space="preserve">Lily Asiatic Pink 50 stems </t>
  </si>
  <si>
    <t>Lily Asiatic White, 50 stems/box</t>
  </si>
  <si>
    <t>Lily Asiatic Yellow 50 stems</t>
  </si>
  <si>
    <t>Lily Asiatic Assorted - 30 Pink and 20 Orange = 50 stems/box</t>
  </si>
  <si>
    <t>Lily Oriental White 60 stems</t>
  </si>
  <si>
    <t>Lily Oriental Pink 60 stems</t>
  </si>
  <si>
    <t>Total Montanel</t>
  </si>
  <si>
    <t>Allium Flowers</t>
  </si>
  <si>
    <t>Snapdragon Assorted 180 stems</t>
  </si>
  <si>
    <t>Snapdragon Purple 180 stems</t>
  </si>
  <si>
    <t>Total Allium</t>
  </si>
  <si>
    <t>Agroindustria</t>
  </si>
  <si>
    <t>Leather Leafs, 500 stems/box</t>
  </si>
  <si>
    <t>Bloomex Mix Greens - Ruscus 100, Baby Blue 40, Palma 30, Coculos 30 = 200 stems/box</t>
  </si>
  <si>
    <t>Mix Rustic - 40 Coculos, 30 Cordeline, 50 Lilly Grass, 60 Euc BabyBlue, 20 Palma = 200 stems/box</t>
  </si>
  <si>
    <t>Hyperricum Red, 100 stems/box</t>
  </si>
  <si>
    <t>Hyperricum Red  250 stems/box</t>
  </si>
  <si>
    <t>Palma Roveline, 300 stems/box</t>
  </si>
  <si>
    <t>Palma Roveline, 150 stems/box</t>
  </si>
  <si>
    <t>Israeli Ruscus, 400 stems/box</t>
  </si>
  <si>
    <t>Israeli Ruscus, 200 stems/box</t>
  </si>
  <si>
    <t>Tree Fern, 250 stems/box</t>
  </si>
  <si>
    <t>Eucaliptus Silver Dollar, 55cm, 100 stems/box</t>
  </si>
  <si>
    <t>Eucaliptus Baby Blue 250 stems</t>
  </si>
  <si>
    <t>Total Agro.</t>
  </si>
  <si>
    <t>Plazoletta</t>
  </si>
  <si>
    <t>Statice Blue/Purple 200 stems/box</t>
  </si>
  <si>
    <t>Statice Blue/Purple 120 stems/box</t>
  </si>
  <si>
    <t>Statice Fancy Mix Pink,White,Purple,Lavander 200 stems/box</t>
  </si>
  <si>
    <t>Statice Fancy  Mix Pink,White,Purple,Lavander 100 stems/box</t>
  </si>
  <si>
    <t>Limonium  Mix White Pink Lavander Yellow 400 stems/box</t>
  </si>
  <si>
    <t>Limonium  Mix White Pink Lavander Yellow 200 stems/box</t>
  </si>
  <si>
    <t>Snapdragon Select Assorted 160 stems/box</t>
  </si>
  <si>
    <t>Snapdragon Select Assorted 80 stems/box</t>
  </si>
  <si>
    <t>Solidago yellow 200 stems/box</t>
  </si>
  <si>
    <t>Solidago yellow 100 stems/box</t>
  </si>
  <si>
    <t>Leucadendron Green 160 stems/box</t>
  </si>
  <si>
    <t>Leucadendron Green 80 stems/box</t>
  </si>
  <si>
    <t>Total Plazoleta</t>
  </si>
  <si>
    <t>Napi</t>
  </si>
  <si>
    <t>ASPIDISTRA 55cm, 400 stems</t>
  </si>
  <si>
    <t>BUNCH FOLIAGE ASSORTED GREENS 60cm, 350 stems/box</t>
  </si>
  <si>
    <t>DRACENA ASSORTED 55cm, 400 stems/box</t>
  </si>
  <si>
    <t>GINGER MIX (Pink/White/Red) 80cm, 60 stems/box</t>
  </si>
  <si>
    <t>HELICONIA BIRD OF PARADISE 70cm, 80 stems/box</t>
  </si>
  <si>
    <t>LEAF PHILODENDRO GREEN 60cm, 200 stems/box</t>
  </si>
  <si>
    <t>MINI PINEAPPLE PINK 50cm, 100 stems/box</t>
  </si>
  <si>
    <t xml:space="preserve">Pine Cypress,200 stems </t>
  </si>
  <si>
    <t>Blue Pine , 200 stems</t>
  </si>
  <si>
    <t>Total Napi</t>
  </si>
  <si>
    <t>Gaitana</t>
  </si>
  <si>
    <t>Sunflowers 100 stems/box</t>
  </si>
  <si>
    <t>Raffine Mix White,Pink,Purple,Yellow,Orange 100 stems/box</t>
  </si>
  <si>
    <t>Solomio Mix White,Pink,Purple,Yellow,Orange 100 stems/box</t>
  </si>
  <si>
    <t>Green ball Mix White,Pink,Purple,Yellow,Orange 100 stems/box</t>
  </si>
  <si>
    <t>Barbatus Mix White,Pink,Purple,Yellow,Orange 100 stems/box</t>
  </si>
  <si>
    <t>Total Gaitana</t>
  </si>
  <si>
    <t>Pioneer Farms</t>
  </si>
  <si>
    <t>Tulips Assort 250/box 0.54 cad</t>
  </si>
  <si>
    <t>Tulips RED , 250 /box 0.54 cad</t>
  </si>
  <si>
    <t>Total Pioneer</t>
  </si>
  <si>
    <t xml:space="preserve">Burnaby </t>
  </si>
  <si>
    <t>Tulips Assort 75/box 0.69 cad</t>
  </si>
  <si>
    <t>Tulips RED , 75 /box 0.69 cad</t>
  </si>
  <si>
    <t>Total Burnaby</t>
  </si>
  <si>
    <t>Thailand</t>
  </si>
  <si>
    <t xml:space="preserve">Orchids Purple 5stem BQT/ 12 per box ONLY FOR M'S DAY </t>
  </si>
  <si>
    <t>Total Thailand</t>
  </si>
  <si>
    <t>Floral Stems</t>
  </si>
  <si>
    <t>Tropical Flowers</t>
  </si>
  <si>
    <t>Fillers</t>
  </si>
  <si>
    <t>Greens</t>
  </si>
  <si>
    <t>Tropical Greens</t>
  </si>
  <si>
    <t>Xmas Greens</t>
  </si>
  <si>
    <t>Alstro Assorted</t>
  </si>
  <si>
    <t>Calla Mini Half White, Half Assorted  200 stems/box</t>
  </si>
  <si>
    <t>Calla Mini Half White, Half Assorted  100 stems/box</t>
  </si>
  <si>
    <t>Cremones Half White, Half Assorted  100 stems/box</t>
  </si>
  <si>
    <t>Gerbera Half Pink Half Assorted 150 stems</t>
  </si>
  <si>
    <t>Gerbera Half Pink Half Assorted 100 stems</t>
  </si>
  <si>
    <t>Hydrangea Blue 15 stems, White 20 stems, Green 5 stems</t>
  </si>
  <si>
    <t>Minicarnations Half White, Half Assorted, 450 stems/box</t>
  </si>
  <si>
    <t>Minicarnations  Half Wite, Half Assorted 250 stems</t>
  </si>
  <si>
    <t>Spray Roses Half White/ Half Assorted 250 stems</t>
  </si>
  <si>
    <t>Spray Roses Half White/ Half Assorted 130 stems</t>
  </si>
  <si>
    <t>Rose White Vendela 50 cm 100 stems, Assorted 50 cm 175 stems, 275 stems/box</t>
  </si>
  <si>
    <t>Rose Purple 40 cm - 25 stems, White Vendela 40 cm - 275 stems, 300 stems/box</t>
  </si>
  <si>
    <t>Snapdragon Half White / Half Assorted 180 stems</t>
  </si>
  <si>
    <t>Magnum Mums White 100/box</t>
  </si>
  <si>
    <t>Eucaliptus Baby Blue 60 stems, Tree Fern 40 stems, 100 stems/box</t>
  </si>
  <si>
    <r>
      <t xml:space="preserve">Snapdragon </t>
    </r>
    <r>
      <rPr>
        <sz val="12"/>
        <color rgb="FFFF0000"/>
        <rFont val="Aptos Narrow"/>
        <family val="2"/>
        <scheme val="minor"/>
      </rPr>
      <t>Perfection</t>
    </r>
    <r>
      <rPr>
        <sz val="12"/>
        <color rgb="FF000000"/>
        <rFont val="Aptos Narrow"/>
        <family val="2"/>
        <scheme val="minor"/>
      </rPr>
      <t xml:space="preserve"> White 140 stems/box</t>
    </r>
  </si>
  <si>
    <r>
      <t xml:space="preserve">Snapdragon </t>
    </r>
    <r>
      <rPr>
        <sz val="12"/>
        <color rgb="FFFF0000"/>
        <rFont val="Aptos Narrow"/>
        <family val="2"/>
        <scheme val="minor"/>
      </rPr>
      <t>Perfection</t>
    </r>
    <r>
      <rPr>
        <sz val="12"/>
        <color rgb="FF000000"/>
        <rFont val="Aptos Narrow"/>
        <family val="2"/>
        <scheme val="minor"/>
      </rPr>
      <t xml:space="preserve"> White 70 stems/box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</si>
</sst>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(* #,##0.00_);_(* \(#,##0.00\);_(* \-??_);_(@_)"/>
    <numFmt numFmtId="165" formatCode="_(* #,##0_);_(* \(#,##0\);_(* \-??_);_(@_)"/>
    <numFmt numFmtId="166" formatCode="_(\$* #,##0.00_);_(\$* \(#,##0.00\);_(\$* \-??_);_(@_)"/>
    <numFmt numFmtId="167" formatCode="[$-1009]mmmm\ d&quot;, &quot;yyyy;@"/>
    <numFmt numFmtId="168" formatCode="_(* #,##0_);_(* \(#,##0\);_(* &quot;-&quot;??_);_(@_)"/>
    <numFmt numFmtId="169" formatCode="&quot;$&quot;#,##0.00"/>
  </numFmts>
  <fonts count="14" x14ac:knownFonts="1">
    <font>
      <sz val="12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4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color rgb="FFFF0000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12"/>
      <color rgb="FF00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69FDEC"/>
        <bgColor rgb="FF33CCCC"/>
      </patternFill>
    </fill>
    <fill>
      <patternFill patternType="solid">
        <fgColor rgb="FFE7E6E6"/>
        <bgColor rgb="FFD0CECE"/>
      </patternFill>
    </fill>
    <fill>
      <patternFill patternType="solid">
        <fgColor rgb="FFFFFF00"/>
        <bgColor rgb="FFFFFF00"/>
      </patternFill>
    </fill>
    <fill>
      <patternFill patternType="solid">
        <fgColor rgb="FFE7E6E6"/>
        <bgColor rgb="FF000000"/>
      </patternFill>
    </fill>
    <fill>
      <patternFill patternType="solid">
        <fgColor rgb="FFE7E6E6"/>
        <bgColor indexed="64"/>
      </patternFill>
    </fill>
    <fill>
      <patternFill patternType="darkGrid">
        <fgColor rgb="FF000000"/>
      </patternFill>
    </fill>
    <fill>
      <patternFill patternType="darkGrid"/>
    </fill>
    <fill>
      <patternFill patternType="solid">
        <fgColor rgb="FFE7E6E6"/>
        <bgColor rgb="FFA9D18E"/>
      </patternFill>
    </fill>
    <fill>
      <patternFill patternType="solid">
        <fgColor rgb="FFD0CECE"/>
        <bgColor rgb="FF0000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9" fillId="0" borderId="0" applyBorder="0" applyProtection="0"/>
    <xf numFmtId="166" fontId="9" fillId="0" borderId="0" applyBorder="0" applyProtection="0"/>
  </cellStyleXfs>
  <cellXfs count="17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165" fontId="9" fillId="0" borderId="0" xfId="1" applyNumberFormat="1" applyBorder="1" applyProtection="1">
      <protection locked="0"/>
    </xf>
    <xf numFmtId="166" fontId="9" fillId="0" borderId="0" xfId="2" applyBorder="1" applyProtection="1"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Border="1" applyAlignment="1" applyProtection="1">
      <alignment horizontal="center"/>
      <protection locked="0"/>
    </xf>
    <xf numFmtId="165" fontId="4" fillId="0" borderId="3" xfId="1" applyNumberFormat="1" applyFont="1" applyBorder="1" applyAlignment="1" applyProtection="1">
      <alignment horizontal="right"/>
    </xf>
    <xf numFmtId="0" fontId="4" fillId="0" borderId="0" xfId="0" applyFont="1" applyProtection="1">
      <protection locked="0"/>
    </xf>
    <xf numFmtId="164" fontId="3" fillId="2" borderId="3" xfId="1" applyFont="1" applyFill="1" applyBorder="1" applyAlignment="1" applyProtection="1">
      <alignment horizontal="center" vertical="center"/>
    </xf>
    <xf numFmtId="165" fontId="3" fillId="2" borderId="3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165" fontId="4" fillId="0" borderId="1" xfId="1" applyNumberFormat="1" applyFont="1" applyBorder="1" applyAlignment="1" applyProtection="1">
      <alignment horizontal="right"/>
    </xf>
    <xf numFmtId="0" fontId="4" fillId="0" borderId="6" xfId="0" applyFont="1" applyBorder="1" applyAlignment="1" applyProtection="1">
      <alignment horizontal="center"/>
      <protection locked="0"/>
    </xf>
    <xf numFmtId="165" fontId="3" fillId="2" borderId="1" xfId="1" applyNumberFormat="1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center"/>
      <protection locked="0"/>
    </xf>
    <xf numFmtId="165" fontId="9" fillId="0" borderId="1" xfId="1" applyNumberFormat="1" applyBorder="1" applyAlignment="1" applyProtection="1">
      <alignment horizontal="right"/>
    </xf>
    <xf numFmtId="0" fontId="4" fillId="3" borderId="0" xfId="0" applyFont="1" applyFill="1" applyProtection="1">
      <protection locked="0"/>
    </xf>
    <xf numFmtId="165" fontId="3" fillId="2" borderId="3" xfId="1" applyNumberFormat="1" applyFont="1" applyFill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center"/>
      <protection locked="0"/>
    </xf>
    <xf numFmtId="165" fontId="3" fillId="2" borderId="1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165" fontId="7" fillId="4" borderId="1" xfId="1" applyNumberFormat="1" applyFont="1" applyFill="1" applyBorder="1" applyAlignment="1" applyProtection="1">
      <alignment vertical="center"/>
    </xf>
    <xf numFmtId="166" fontId="6" fillId="0" borderId="0" xfId="2" applyFont="1" applyBorder="1" applyAlignment="1" applyProtection="1">
      <alignment vertical="center"/>
    </xf>
    <xf numFmtId="167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8" borderId="3" xfId="0" applyFill="1" applyBorder="1" applyAlignment="1" applyProtection="1">
      <alignment horizontal="center"/>
      <protection locked="0"/>
    </xf>
    <xf numFmtId="166" fontId="9" fillId="8" borderId="3" xfId="2" applyFill="1" applyBorder="1" applyAlignment="1" applyProtection="1">
      <alignment horizontal="right"/>
    </xf>
    <xf numFmtId="169" fontId="9" fillId="8" borderId="3" xfId="2" applyNumberFormat="1" applyFill="1" applyBorder="1" applyAlignment="1" applyProtection="1">
      <alignment horizontal="right"/>
    </xf>
    <xf numFmtId="169" fontId="7" fillId="4" borderId="2" xfId="2" applyNumberFormat="1" applyFont="1" applyFill="1" applyBorder="1" applyAlignment="1" applyProtection="1">
      <alignment vertical="center"/>
    </xf>
    <xf numFmtId="169" fontId="6" fillId="0" borderId="0" xfId="2" applyNumberFormat="1" applyFont="1" applyBorder="1" applyAlignment="1" applyProtection="1">
      <alignment vertical="center"/>
    </xf>
    <xf numFmtId="169" fontId="9" fillId="0" borderId="0" xfId="2" applyNumberFormat="1" applyBorder="1" applyProtection="1">
      <protection locked="0"/>
    </xf>
    <xf numFmtId="0" fontId="4" fillId="0" borderId="6" xfId="0" applyFont="1" applyFill="1" applyBorder="1" applyAlignment="1" applyProtection="1">
      <alignment horizontal="center"/>
      <protection locked="0"/>
    </xf>
    <xf numFmtId="0" fontId="4" fillId="6" borderId="6" xfId="0" applyFont="1" applyFill="1" applyBorder="1" applyAlignment="1" applyProtection="1">
      <alignment horizontal="center"/>
      <protection locked="0"/>
    </xf>
    <xf numFmtId="168" fontId="13" fillId="10" borderId="1" xfId="1" applyNumberFormat="1" applyFont="1" applyFill="1" applyBorder="1" applyAlignment="1" applyProtection="1">
      <alignment horizontal="right"/>
    </xf>
    <xf numFmtId="0" fontId="13" fillId="10" borderId="1" xfId="0" applyFont="1" applyFill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2" borderId="1" xfId="0" applyFont="1" applyFill="1" applyBorder="1" applyAlignment="1" applyProtection="1">
      <alignment horizontal="right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center"/>
    </xf>
    <xf numFmtId="0" fontId="11" fillId="5" borderId="2" xfId="0" applyFont="1" applyFill="1" applyBorder="1" applyAlignment="1" applyProtection="1">
      <alignment horizontal="center"/>
    </xf>
    <xf numFmtId="0" fontId="11" fillId="7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vertical="center"/>
    </xf>
    <xf numFmtId="0" fontId="13" fillId="10" borderId="1" xfId="0" applyFont="1" applyFill="1" applyBorder="1" applyAlignment="1" applyProtection="1">
      <alignment horizontal="center"/>
    </xf>
    <xf numFmtId="0" fontId="11" fillId="9" borderId="2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12" fillId="5" borderId="2" xfId="0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4" borderId="2" xfId="0" applyFont="1" applyFill="1" applyBorder="1" applyAlignment="1" applyProtection="1">
      <alignment horizontal="center" vertical="center"/>
    </xf>
    <xf numFmtId="165" fontId="7" fillId="4" borderId="2" xfId="0" applyNumberFormat="1" applyFont="1" applyFill="1" applyBorder="1" applyAlignment="1" applyProtection="1">
      <alignment vertical="center"/>
    </xf>
    <xf numFmtId="166" fontId="6" fillId="0" borderId="0" xfId="0" applyNumberFormat="1" applyFont="1" applyAlignment="1" applyProtection="1">
      <alignment vertical="center"/>
    </xf>
    <xf numFmtId="0" fontId="7" fillId="4" borderId="1" xfId="0" applyFont="1" applyFill="1" applyBorder="1" applyAlignment="1" applyProtection="1">
      <alignment horizontal="center" vertical="center"/>
    </xf>
    <xf numFmtId="165" fontId="6" fillId="0" borderId="0" xfId="0" applyNumberFormat="1" applyFont="1" applyAlignment="1" applyProtection="1">
      <alignment vertical="center"/>
    </xf>
    <xf numFmtId="0" fontId="12" fillId="0" borderId="3" xfId="0" applyFont="1" applyBorder="1" applyProtection="1"/>
    <xf numFmtId="0" fontId="12" fillId="5" borderId="3" xfId="0" applyFont="1" applyFill="1" applyBorder="1" applyProtection="1"/>
    <xf numFmtId="0" fontId="12" fillId="0" borderId="7" xfId="0" applyFont="1" applyBorder="1" applyAlignment="1" applyProtection="1">
      <alignment horizontal="left" vertical="center"/>
    </xf>
    <xf numFmtId="0" fontId="11" fillId="7" borderId="3" xfId="0" applyFont="1" applyFill="1" applyBorder="1" applyProtection="1"/>
    <xf numFmtId="0" fontId="12" fillId="7" borderId="3" xfId="0" applyFont="1" applyFill="1" applyBorder="1" applyProtection="1"/>
    <xf numFmtId="0" fontId="3" fillId="2" borderId="3" xfId="0" applyFont="1" applyFill="1" applyBorder="1" applyAlignment="1" applyProtection="1">
      <alignment horizontal="center" vertical="center"/>
    </xf>
    <xf numFmtId="0" fontId="11" fillId="5" borderId="3" xfId="0" applyFont="1" applyFill="1" applyBorder="1" applyProtection="1"/>
    <xf numFmtId="0" fontId="0" fillId="0" borderId="2" xfId="0" applyBorder="1" applyProtection="1"/>
    <xf numFmtId="0" fontId="12" fillId="5" borderId="7" xfId="0" applyFont="1" applyFill="1" applyBorder="1" applyAlignment="1" applyProtection="1">
      <alignment horizontal="left" vertical="center"/>
    </xf>
    <xf numFmtId="0" fontId="12" fillId="5" borderId="8" xfId="0" applyFont="1" applyFill="1" applyBorder="1" applyAlignment="1" applyProtection="1">
      <alignment vertical="center"/>
    </xf>
    <xf numFmtId="0" fontId="12" fillId="5" borderId="4" xfId="0" applyFont="1" applyFill="1" applyBorder="1" applyProtection="1"/>
    <xf numFmtId="0" fontId="3" fillId="2" borderId="4" xfId="0" applyFont="1" applyFill="1" applyBorder="1" applyAlignment="1" applyProtection="1">
      <alignment horizontal="center" vertical="center"/>
    </xf>
    <xf numFmtId="0" fontId="0" fillId="0" borderId="3" xfId="0" applyBorder="1" applyProtection="1"/>
    <xf numFmtId="0" fontId="0" fillId="0" borderId="3" xfId="0" applyBorder="1" applyAlignment="1" applyProtection="1">
      <alignment horizontal="left" vertical="center"/>
    </xf>
    <xf numFmtId="0" fontId="12" fillId="0" borderId="7" xfId="0" applyFont="1" applyBorder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4" fillId="0" borderId="3" xfId="0" applyFont="1" applyBorder="1" applyProtection="1"/>
    <xf numFmtId="0" fontId="1" fillId="2" borderId="1" xfId="0" applyFont="1" applyFill="1" applyBorder="1" applyAlignment="1" applyProtection="1">
      <alignment horizontal="right" vertical="center" wrapText="1"/>
    </xf>
    <xf numFmtId="165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168" fontId="12" fillId="0" borderId="3" xfId="0" applyNumberFormat="1" applyFont="1" applyBorder="1" applyAlignment="1" applyProtection="1">
      <alignment horizontal="left"/>
    </xf>
    <xf numFmtId="168" fontId="12" fillId="0" borderId="3" xfId="1" applyNumberFormat="1" applyFont="1" applyBorder="1" applyAlignment="1" applyProtection="1">
      <alignment horizontal="right"/>
    </xf>
    <xf numFmtId="168" fontId="11" fillId="0" borderId="3" xfId="1" applyNumberFormat="1" applyFont="1" applyBorder="1" applyAlignment="1" applyProtection="1">
      <alignment horizontal="right"/>
    </xf>
    <xf numFmtId="168" fontId="12" fillId="6" borderId="3" xfId="0" applyNumberFormat="1" applyFont="1" applyFill="1" applyBorder="1" applyAlignment="1" applyProtection="1">
      <alignment horizontal="left"/>
    </xf>
    <xf numFmtId="168" fontId="11" fillId="6" borderId="3" xfId="1" applyNumberFormat="1" applyFont="1" applyFill="1" applyBorder="1" applyAlignment="1" applyProtection="1">
      <alignment horizontal="right"/>
    </xf>
    <xf numFmtId="168" fontId="12" fillId="0" borderId="2" xfId="0" applyNumberFormat="1" applyFont="1" applyBorder="1" applyAlignment="1" applyProtection="1">
      <alignment horizontal="left"/>
    </xf>
    <xf numFmtId="168" fontId="11" fillId="8" borderId="3" xfId="0" applyNumberFormat="1" applyFont="1" applyFill="1" applyBorder="1" applyAlignment="1" applyProtection="1">
      <alignment horizontal="left"/>
    </xf>
    <xf numFmtId="168" fontId="11" fillId="8" borderId="3" xfId="1" applyNumberFormat="1" applyFont="1" applyFill="1" applyBorder="1" applyAlignment="1" applyProtection="1">
      <alignment horizontal="right"/>
    </xf>
    <xf numFmtId="168" fontId="12" fillId="8" borderId="3" xfId="0" applyNumberFormat="1" applyFont="1" applyFill="1" applyBorder="1" applyAlignment="1" applyProtection="1">
      <alignment horizontal="left"/>
    </xf>
    <xf numFmtId="165" fontId="3" fillId="2" borderId="3" xfId="0" applyNumberFormat="1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right" vertical="center"/>
    </xf>
    <xf numFmtId="168" fontId="13" fillId="10" borderId="1" xfId="0" applyNumberFormat="1" applyFont="1" applyFill="1" applyBorder="1" applyAlignment="1" applyProtection="1">
      <alignment horizontal="left"/>
    </xf>
    <xf numFmtId="0" fontId="13" fillId="10" borderId="1" xfId="0" applyFont="1" applyFill="1" applyBorder="1" applyAlignment="1" applyProtection="1">
      <alignment horizontal="right"/>
    </xf>
    <xf numFmtId="0" fontId="11" fillId="6" borderId="5" xfId="0" applyFont="1" applyFill="1" applyBorder="1" applyAlignment="1" applyProtection="1">
      <alignment horizontal="right"/>
    </xf>
    <xf numFmtId="0" fontId="11" fillId="0" borderId="5" xfId="0" applyFont="1" applyBorder="1" applyAlignment="1" applyProtection="1">
      <alignment horizontal="right"/>
    </xf>
    <xf numFmtId="168" fontId="11" fillId="6" borderId="3" xfId="0" applyNumberFormat="1" applyFont="1" applyFill="1" applyBorder="1" applyAlignment="1" applyProtection="1">
      <alignment horizontal="left"/>
    </xf>
    <xf numFmtId="0" fontId="11" fillId="8" borderId="5" xfId="0" applyFont="1" applyFill="1" applyBorder="1" applyAlignment="1" applyProtection="1">
      <alignment horizontal="right"/>
    </xf>
    <xf numFmtId="0" fontId="11" fillId="0" borderId="1" xfId="0" applyFont="1" applyBorder="1" applyAlignment="1" applyProtection="1">
      <alignment horizontal="right"/>
    </xf>
    <xf numFmtId="0" fontId="11" fillId="8" borderId="1" xfId="0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right" vertical="center"/>
    </xf>
    <xf numFmtId="165" fontId="0" fillId="0" borderId="3" xfId="0" applyNumberFormat="1" applyBorder="1" applyAlignment="1" applyProtection="1">
      <alignment horizontal="left"/>
    </xf>
    <xf numFmtId="0" fontId="4" fillId="0" borderId="1" xfId="0" applyFont="1" applyBorder="1" applyAlignment="1" applyProtection="1">
      <alignment horizontal="right"/>
    </xf>
    <xf numFmtId="0" fontId="11" fillId="6" borderId="1" xfId="0" applyFont="1" applyFill="1" applyBorder="1" applyAlignment="1" applyProtection="1">
      <alignment horizontal="right"/>
    </xf>
    <xf numFmtId="168" fontId="12" fillId="6" borderId="2" xfId="0" applyNumberFormat="1" applyFont="1" applyFill="1" applyBorder="1" applyAlignment="1" applyProtection="1">
      <alignment horizontal="left"/>
    </xf>
    <xf numFmtId="0" fontId="12" fillId="6" borderId="1" xfId="0" applyFont="1" applyFill="1" applyBorder="1" applyAlignment="1" applyProtection="1">
      <alignment horizontal="right"/>
    </xf>
    <xf numFmtId="0" fontId="12" fillId="0" borderId="1" xfId="0" applyFont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165" fontId="4" fillId="0" borderId="3" xfId="0" applyNumberFormat="1" applyFont="1" applyBorder="1" applyAlignment="1" applyProtection="1">
      <alignment horizontal="left"/>
    </xf>
    <xf numFmtId="0" fontId="12" fillId="0" borderId="2" xfId="0" applyFont="1" applyBorder="1" applyAlignment="1" applyProtection="1">
      <alignment horizontal="right"/>
    </xf>
    <xf numFmtId="168" fontId="12" fillId="5" borderId="3" xfId="0" applyNumberFormat="1" applyFont="1" applyFill="1" applyBorder="1" applyAlignment="1" applyProtection="1">
      <alignment horizontal="left"/>
    </xf>
    <xf numFmtId="0" fontId="12" fillId="5" borderId="2" xfId="0" applyFont="1" applyFill="1" applyBorder="1" applyAlignment="1" applyProtection="1">
      <alignment horizontal="right"/>
    </xf>
    <xf numFmtId="0" fontId="12" fillId="0" borderId="3" xfId="0" applyFont="1" applyBorder="1" applyAlignment="1" applyProtection="1">
      <alignment horizontal="right"/>
    </xf>
    <xf numFmtId="165" fontId="3" fillId="2" borderId="2" xfId="0" applyNumberFormat="1" applyFont="1" applyFill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right"/>
    </xf>
    <xf numFmtId="165" fontId="3" fillId="2" borderId="1" xfId="0" applyNumberFormat="1" applyFont="1" applyFill="1" applyBorder="1" applyAlignment="1" applyProtection="1">
      <alignment horizontal="left" vertical="center"/>
    </xf>
    <xf numFmtId="168" fontId="11" fillId="0" borderId="5" xfId="1" applyNumberFormat="1" applyFont="1" applyBorder="1" applyAlignment="1" applyProtection="1">
      <alignment horizontal="right"/>
    </xf>
    <xf numFmtId="168" fontId="11" fillId="6" borderId="5" xfId="1" applyNumberFormat="1" applyFont="1" applyFill="1" applyBorder="1" applyAlignment="1" applyProtection="1">
      <alignment horizontal="right"/>
    </xf>
    <xf numFmtId="168" fontId="11" fillId="8" borderId="5" xfId="1" applyNumberFormat="1" applyFont="1" applyFill="1" applyBorder="1" applyAlignment="1" applyProtection="1">
      <alignment horizontal="right"/>
    </xf>
    <xf numFmtId="168" fontId="11" fillId="0" borderId="1" xfId="1" applyNumberFormat="1" applyFont="1" applyBorder="1" applyAlignment="1" applyProtection="1">
      <alignment horizontal="right"/>
    </xf>
    <xf numFmtId="168" fontId="11" fillId="8" borderId="1" xfId="1" applyNumberFormat="1" applyFont="1" applyFill="1" applyBorder="1" applyAlignment="1" applyProtection="1">
      <alignment horizontal="right"/>
    </xf>
    <xf numFmtId="168" fontId="11" fillId="6" borderId="1" xfId="1" applyNumberFormat="1" applyFont="1" applyFill="1" applyBorder="1" applyAlignment="1" applyProtection="1">
      <alignment horizontal="right"/>
    </xf>
    <xf numFmtId="168" fontId="12" fillId="6" borderId="1" xfId="1" applyNumberFormat="1" applyFont="1" applyFill="1" applyBorder="1" applyAlignment="1" applyProtection="1">
      <alignment horizontal="right"/>
    </xf>
    <xf numFmtId="168" fontId="12" fillId="0" borderId="1" xfId="1" applyNumberFormat="1" applyFont="1" applyBorder="1" applyAlignment="1" applyProtection="1">
      <alignment horizontal="right"/>
    </xf>
    <xf numFmtId="168" fontId="12" fillId="0" borderId="4" xfId="0" applyNumberFormat="1" applyFont="1" applyBorder="1" applyAlignment="1" applyProtection="1">
      <alignment horizontal="right"/>
    </xf>
    <xf numFmtId="168" fontId="12" fillId="0" borderId="3" xfId="0" applyNumberFormat="1" applyFont="1" applyBorder="1" applyAlignment="1" applyProtection="1">
      <alignment horizontal="right"/>
    </xf>
    <xf numFmtId="168" fontId="12" fillId="5" borderId="3" xfId="0" applyNumberFormat="1" applyFont="1" applyFill="1" applyBorder="1" applyAlignment="1" applyProtection="1">
      <alignment horizontal="right"/>
    </xf>
    <xf numFmtId="166" fontId="3" fillId="2" borderId="3" xfId="0" applyNumberFormat="1" applyFont="1" applyFill="1" applyBorder="1" applyAlignment="1" applyProtection="1">
      <alignment horizontal="center" vertical="center" wrapText="1"/>
    </xf>
    <xf numFmtId="169" fontId="3" fillId="2" borderId="3" xfId="0" applyNumberFormat="1" applyFont="1" applyFill="1" applyBorder="1" applyAlignment="1" applyProtection="1">
      <alignment horizontal="center" vertical="center" wrapText="1"/>
    </xf>
    <xf numFmtId="164" fontId="0" fillId="0" borderId="3" xfId="0" applyNumberFormat="1" applyBorder="1" applyAlignment="1" applyProtection="1">
      <alignment horizontal="center"/>
    </xf>
    <xf numFmtId="165" fontId="0" fillId="0" borderId="3" xfId="0" applyNumberFormat="1" applyBorder="1" applyAlignment="1" applyProtection="1">
      <alignment horizontal="center"/>
    </xf>
    <xf numFmtId="169" fontId="12" fillId="0" borderId="1" xfId="0" applyNumberFormat="1" applyFont="1" applyBorder="1" applyAlignment="1" applyProtection="1">
      <alignment horizontal="center"/>
    </xf>
    <xf numFmtId="166" fontId="0" fillId="0" borderId="3" xfId="0" applyNumberFormat="1" applyBorder="1" applyAlignment="1" applyProtection="1">
      <alignment horizontal="right"/>
    </xf>
    <xf numFmtId="169" fontId="0" fillId="0" borderId="3" xfId="0" applyNumberFormat="1" applyBorder="1" applyAlignment="1" applyProtection="1">
      <alignment horizontal="right"/>
    </xf>
    <xf numFmtId="164" fontId="0" fillId="0" borderId="3" xfId="0" applyNumberFormat="1" applyFill="1" applyBorder="1" applyAlignment="1" applyProtection="1">
      <alignment horizontal="center"/>
    </xf>
    <xf numFmtId="165" fontId="0" fillId="0" borderId="3" xfId="0" applyNumberFormat="1" applyFill="1" applyBorder="1" applyAlignment="1" applyProtection="1">
      <alignment horizontal="center"/>
    </xf>
    <xf numFmtId="169" fontId="12" fillId="0" borderId="1" xfId="0" applyNumberFormat="1" applyFont="1" applyFill="1" applyBorder="1" applyAlignment="1" applyProtection="1">
      <alignment horizontal="center"/>
    </xf>
    <xf numFmtId="166" fontId="0" fillId="0" borderId="3" xfId="0" applyNumberFormat="1" applyFill="1" applyBorder="1" applyAlignment="1" applyProtection="1">
      <alignment horizontal="right"/>
    </xf>
    <xf numFmtId="169" fontId="0" fillId="0" borderId="3" xfId="0" applyNumberFormat="1" applyFill="1" applyBorder="1" applyAlignment="1" applyProtection="1">
      <alignment horizontal="right"/>
    </xf>
    <xf numFmtId="164" fontId="0" fillId="6" borderId="3" xfId="0" applyNumberFormat="1" applyFill="1" applyBorder="1" applyAlignment="1" applyProtection="1">
      <alignment horizontal="center"/>
    </xf>
    <xf numFmtId="165" fontId="0" fillId="6" borderId="3" xfId="0" applyNumberFormat="1" applyFill="1" applyBorder="1" applyAlignment="1" applyProtection="1">
      <alignment horizontal="center"/>
    </xf>
    <xf numFmtId="169" fontId="12" fillId="6" borderId="1" xfId="0" applyNumberFormat="1" applyFont="1" applyFill="1" applyBorder="1" applyAlignment="1" applyProtection="1">
      <alignment horizontal="center"/>
    </xf>
    <xf numFmtId="166" fontId="0" fillId="6" borderId="3" xfId="0" applyNumberFormat="1" applyFill="1" applyBorder="1" applyAlignment="1" applyProtection="1">
      <alignment horizontal="right"/>
    </xf>
    <xf numFmtId="169" fontId="0" fillId="6" borderId="3" xfId="0" applyNumberFormat="1" applyFill="1" applyBorder="1" applyAlignment="1" applyProtection="1">
      <alignment horizontal="right"/>
    </xf>
    <xf numFmtId="164" fontId="0" fillId="8" borderId="3" xfId="0" applyNumberFormat="1" applyFill="1" applyBorder="1" applyAlignment="1" applyProtection="1">
      <alignment horizontal="center"/>
    </xf>
    <xf numFmtId="165" fontId="0" fillId="8" borderId="3" xfId="0" applyNumberFormat="1" applyFill="1" applyBorder="1" applyAlignment="1" applyProtection="1">
      <alignment horizontal="center"/>
    </xf>
    <xf numFmtId="169" fontId="12" fillId="8" borderId="1" xfId="0" applyNumberFormat="1" applyFont="1" applyFill="1" applyBorder="1" applyAlignment="1" applyProtection="1">
      <alignment horizontal="center"/>
    </xf>
    <xf numFmtId="166" fontId="0" fillId="8" borderId="3" xfId="0" applyNumberFormat="1" applyFill="1" applyBorder="1" applyAlignment="1" applyProtection="1">
      <alignment horizontal="right"/>
    </xf>
    <xf numFmtId="169" fontId="0" fillId="8" borderId="3" xfId="0" applyNumberFormat="1" applyFill="1" applyBorder="1" applyAlignment="1" applyProtection="1">
      <alignment horizontal="right"/>
    </xf>
    <xf numFmtId="166" fontId="3" fillId="2" borderId="3" xfId="0" applyNumberFormat="1" applyFont="1" applyFill="1" applyBorder="1" applyAlignment="1" applyProtection="1">
      <alignment horizontal="center" vertical="center"/>
    </xf>
    <xf numFmtId="166" fontId="3" fillId="2" borderId="3" xfId="0" applyNumberFormat="1" applyFont="1" applyFill="1" applyBorder="1" applyAlignment="1" applyProtection="1">
      <alignment horizontal="right" vertical="center"/>
    </xf>
    <xf numFmtId="169" fontId="3" fillId="2" borderId="3" xfId="0" applyNumberFormat="1" applyFont="1" applyFill="1" applyBorder="1" applyAlignment="1" applyProtection="1">
      <alignment horizontal="right" vertical="center"/>
    </xf>
    <xf numFmtId="168" fontId="13" fillId="10" borderId="1" xfId="0" applyNumberFormat="1" applyFont="1" applyFill="1" applyBorder="1" applyAlignment="1" applyProtection="1">
      <alignment horizontal="center"/>
    </xf>
    <xf numFmtId="44" fontId="12" fillId="6" borderId="3" xfId="0" applyNumberFormat="1" applyFont="1" applyFill="1" applyBorder="1" applyAlignment="1" applyProtection="1">
      <alignment horizontal="center"/>
    </xf>
    <xf numFmtId="44" fontId="12" fillId="0" borderId="3" xfId="0" applyNumberFormat="1" applyFont="1" applyBorder="1" applyAlignment="1" applyProtection="1">
      <alignment horizontal="center"/>
    </xf>
    <xf numFmtId="0" fontId="11" fillId="8" borderId="1" xfId="0" applyFont="1" applyFill="1" applyBorder="1" applyProtection="1"/>
    <xf numFmtId="164" fontId="3" fillId="2" borderId="3" xfId="0" applyNumberFormat="1" applyFont="1" applyFill="1" applyBorder="1" applyAlignment="1" applyProtection="1">
      <alignment horizontal="center" vertical="center"/>
    </xf>
    <xf numFmtId="166" fontId="0" fillId="0" borderId="3" xfId="0" applyNumberFormat="1" applyBorder="1" applyAlignment="1" applyProtection="1">
      <alignment horizontal="center"/>
    </xf>
    <xf numFmtId="166" fontId="0" fillId="6" borderId="3" xfId="0" applyNumberFormat="1" applyFill="1" applyBorder="1" applyAlignment="1" applyProtection="1">
      <alignment horizontal="center"/>
    </xf>
    <xf numFmtId="166" fontId="0" fillId="0" borderId="3" xfId="0" applyNumberFormat="1" applyFill="1" applyBorder="1" applyAlignment="1" applyProtection="1">
      <alignment horizontal="center"/>
    </xf>
    <xf numFmtId="164" fontId="0" fillId="3" borderId="3" xfId="0" applyNumberFormat="1" applyFill="1" applyBorder="1" applyAlignment="1" applyProtection="1">
      <alignment horizontal="center"/>
    </xf>
    <xf numFmtId="165" fontId="0" fillId="3" borderId="3" xfId="0" applyNumberFormat="1" applyFill="1" applyBorder="1" applyAlignment="1" applyProtection="1">
      <alignment horizontal="center"/>
    </xf>
    <xf numFmtId="166" fontId="0" fillId="3" borderId="3" xfId="0" applyNumberFormat="1" applyFill="1" applyBorder="1" applyAlignment="1" applyProtection="1">
      <alignment horizontal="center"/>
    </xf>
    <xf numFmtId="166" fontId="0" fillId="3" borderId="3" xfId="0" applyNumberFormat="1" applyFill="1" applyBorder="1" applyAlignment="1" applyProtection="1">
      <alignment horizontal="right"/>
    </xf>
    <xf numFmtId="169" fontId="0" fillId="3" borderId="3" xfId="0" applyNumberFormat="1" applyFill="1" applyBorder="1" applyAlignment="1" applyProtection="1">
      <alignment horizontal="right"/>
    </xf>
    <xf numFmtId="166" fontId="3" fillId="2" borderId="1" xfId="0" applyNumberFormat="1" applyFont="1" applyFill="1" applyBorder="1" applyAlignment="1" applyProtection="1">
      <alignment horizontal="center" vertical="center"/>
    </xf>
    <xf numFmtId="166" fontId="3" fillId="2" borderId="1" xfId="0" applyNumberFormat="1" applyFont="1" applyFill="1" applyBorder="1" applyAlignment="1" applyProtection="1">
      <alignment horizontal="right" vertical="center"/>
    </xf>
    <xf numFmtId="169" fontId="3" fillId="2" borderId="1" xfId="0" applyNumberFormat="1" applyFont="1" applyFill="1" applyBorder="1" applyAlignment="1" applyProtection="1">
      <alignment horizontal="right" vertical="center"/>
    </xf>
    <xf numFmtId="166" fontId="1" fillId="2" borderId="1" xfId="0" applyNumberFormat="1" applyFont="1" applyFill="1" applyBorder="1" applyAlignment="1" applyProtection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9FDEC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86767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264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188" sqref="F188"/>
    </sheetView>
  </sheetViews>
  <sheetFormatPr baseColWidth="10" defaultColWidth="10.6640625" defaultRowHeight="16" x14ac:dyDescent="0.2"/>
  <cols>
    <col min="1" max="1" width="13.6640625" style="1" customWidth="1"/>
    <col min="2" max="2" width="63" style="1" customWidth="1"/>
    <col min="3" max="3" width="7.1640625" style="2" customWidth="1"/>
    <col min="4" max="4" width="6.6640625" style="3" customWidth="1"/>
    <col min="5" max="5" width="8.1640625" style="3" customWidth="1"/>
    <col min="6" max="6" width="10.1640625" style="1" customWidth="1"/>
    <col min="7" max="7" width="8.1640625" style="1" customWidth="1"/>
    <col min="8" max="8" width="11.6640625" style="4" customWidth="1"/>
    <col min="9" max="9" width="11.1640625" style="5" customWidth="1"/>
    <col min="10" max="10" width="12.1640625" style="5" customWidth="1"/>
    <col min="11" max="11" width="16.1640625" style="44" customWidth="1"/>
    <col min="12" max="16384" width="10.6640625" style="1"/>
  </cols>
  <sheetData>
    <row r="1" spans="1:1022" s="7" customFormat="1" ht="25.25" customHeight="1" x14ac:dyDescent="0.25">
      <c r="A1" s="51" t="s">
        <v>0</v>
      </c>
      <c r="B1" s="6"/>
      <c r="C1" s="87" t="s">
        <v>1</v>
      </c>
      <c r="D1" s="87"/>
      <c r="E1" s="34"/>
      <c r="F1" s="34"/>
      <c r="G1" s="34"/>
      <c r="H1" s="34"/>
      <c r="I1" s="177" t="s">
        <v>2</v>
      </c>
      <c r="J1" s="177"/>
      <c r="K1" s="177"/>
      <c r="ALZ1" s="8"/>
      <c r="AMA1" s="8"/>
      <c r="AMB1" s="8"/>
      <c r="AMC1" s="8"/>
      <c r="AMD1" s="8"/>
      <c r="AME1" s="8"/>
      <c r="AMF1" s="8"/>
      <c r="AMG1" s="8"/>
      <c r="AMH1" s="8"/>
    </row>
    <row r="2" spans="1:1022" s="9" customFormat="1" ht="59" customHeight="1" x14ac:dyDescent="0.2">
      <c r="A2" s="52" t="s">
        <v>3</v>
      </c>
      <c r="B2" s="52" t="s">
        <v>4</v>
      </c>
      <c r="C2" s="88" t="s">
        <v>5</v>
      </c>
      <c r="D2" s="89" t="s">
        <v>6</v>
      </c>
      <c r="E2" s="89" t="s">
        <v>7</v>
      </c>
      <c r="F2" s="89" t="s">
        <v>8</v>
      </c>
      <c r="G2" s="89" t="s">
        <v>9</v>
      </c>
      <c r="H2" s="88" t="s">
        <v>10</v>
      </c>
      <c r="I2" s="136" t="s">
        <v>11</v>
      </c>
      <c r="J2" s="136" t="s">
        <v>12</v>
      </c>
      <c r="K2" s="137" t="s">
        <v>13</v>
      </c>
      <c r="ALX2" s="10"/>
      <c r="ALY2" s="10"/>
      <c r="ALZ2" s="11"/>
      <c r="AMA2" s="10"/>
      <c r="AMB2" s="10"/>
      <c r="AMC2" s="10"/>
      <c r="AMD2" s="10"/>
      <c r="AME2" s="10"/>
      <c r="AMF2" s="10"/>
      <c r="AMG2" s="10"/>
      <c r="AMH2" s="10"/>
    </row>
    <row r="3" spans="1:1022" x14ac:dyDescent="0.2">
      <c r="A3" s="53" t="s">
        <v>14</v>
      </c>
      <c r="B3" s="70" t="s">
        <v>15</v>
      </c>
      <c r="C3" s="90">
        <v>400</v>
      </c>
      <c r="D3" s="91">
        <v>10</v>
      </c>
      <c r="E3" s="115">
        <v>40</v>
      </c>
      <c r="F3" s="12"/>
      <c r="G3" s="138">
        <f>F3/E3</f>
        <v>0</v>
      </c>
      <c r="H3" s="139">
        <f>F3*D3</f>
        <v>0</v>
      </c>
      <c r="I3" s="140">
        <v>4</v>
      </c>
      <c r="J3" s="141">
        <f t="shared" ref="J3:J34" si="0">I3*D3</f>
        <v>40</v>
      </c>
      <c r="K3" s="142">
        <f>H3*I3</f>
        <v>0</v>
      </c>
      <c r="AMA3" s="9"/>
      <c r="AMB3" s="9"/>
      <c r="AMC3" s="9"/>
      <c r="AMD3" s="9"/>
      <c r="AME3" s="9"/>
      <c r="AMF3" s="9"/>
      <c r="AMG3" s="9"/>
      <c r="AMH3" s="9"/>
    </row>
    <row r="4" spans="1:1022" s="14" customFormat="1" x14ac:dyDescent="0.2">
      <c r="A4" s="53" t="s">
        <v>14</v>
      </c>
      <c r="B4" s="70" t="s">
        <v>16</v>
      </c>
      <c r="C4" s="90">
        <v>400</v>
      </c>
      <c r="D4" s="92">
        <v>10</v>
      </c>
      <c r="E4" s="115">
        <v>40</v>
      </c>
      <c r="F4" s="12"/>
      <c r="G4" s="138">
        <f t="shared" ref="G4:G34" si="1">F4/E4</f>
        <v>0</v>
      </c>
      <c r="H4" s="139">
        <f t="shared" ref="H4:H34" si="2">F4*D4</f>
        <v>0</v>
      </c>
      <c r="I4" s="140">
        <v>4</v>
      </c>
      <c r="J4" s="141">
        <f t="shared" si="0"/>
        <v>40</v>
      </c>
      <c r="K4" s="142">
        <f t="shared" ref="K4:K34" si="3">H4*I4</f>
        <v>0</v>
      </c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</row>
    <row r="5" spans="1:1022" x14ac:dyDescent="0.2">
      <c r="A5" s="53" t="s">
        <v>14</v>
      </c>
      <c r="B5" s="70" t="s">
        <v>17</v>
      </c>
      <c r="C5" s="90">
        <v>400</v>
      </c>
      <c r="D5" s="92">
        <v>10</v>
      </c>
      <c r="E5" s="115">
        <v>40</v>
      </c>
      <c r="F5" s="12"/>
      <c r="G5" s="138">
        <f t="shared" si="1"/>
        <v>0</v>
      </c>
      <c r="H5" s="139">
        <f t="shared" si="2"/>
        <v>0</v>
      </c>
      <c r="I5" s="140">
        <v>4</v>
      </c>
      <c r="J5" s="141">
        <f t="shared" si="0"/>
        <v>40</v>
      </c>
      <c r="K5" s="142">
        <f t="shared" si="3"/>
        <v>0</v>
      </c>
      <c r="AMA5" s="14"/>
      <c r="AMB5" s="14"/>
      <c r="AMC5" s="14"/>
      <c r="AMD5" s="14"/>
      <c r="AME5" s="14"/>
      <c r="AMF5" s="14"/>
      <c r="AMG5" s="14"/>
      <c r="AMH5" s="14"/>
    </row>
    <row r="6" spans="1:1022" s="14" customFormat="1" x14ac:dyDescent="0.2">
      <c r="A6" s="53" t="s">
        <v>14</v>
      </c>
      <c r="B6" s="70" t="s">
        <v>18</v>
      </c>
      <c r="C6" s="90">
        <v>400</v>
      </c>
      <c r="D6" s="92">
        <v>10</v>
      </c>
      <c r="E6" s="115">
        <v>40</v>
      </c>
      <c r="F6" s="12"/>
      <c r="G6" s="138">
        <f t="shared" si="1"/>
        <v>0</v>
      </c>
      <c r="H6" s="139">
        <f t="shared" si="2"/>
        <v>0</v>
      </c>
      <c r="I6" s="140">
        <v>4</v>
      </c>
      <c r="J6" s="141">
        <f t="shared" si="0"/>
        <v>40</v>
      </c>
      <c r="K6" s="142">
        <f t="shared" si="3"/>
        <v>0</v>
      </c>
      <c r="ALX6" s="1"/>
      <c r="ALY6" s="1"/>
      <c r="ALZ6" s="1"/>
      <c r="AMA6" s="1"/>
      <c r="AMB6" s="1"/>
      <c r="AMC6" s="1"/>
      <c r="AMD6" s="1"/>
      <c r="AME6" s="1"/>
      <c r="AMF6" s="1"/>
      <c r="AMG6" s="1"/>
      <c r="AMH6" s="1"/>
    </row>
    <row r="7" spans="1:1022" x14ac:dyDescent="0.2">
      <c r="A7" s="54" t="s">
        <v>14</v>
      </c>
      <c r="B7" s="70" t="s">
        <v>193</v>
      </c>
      <c r="C7" s="90">
        <v>200</v>
      </c>
      <c r="D7" s="92">
        <v>10</v>
      </c>
      <c r="E7" s="115">
        <v>20</v>
      </c>
      <c r="F7" s="35"/>
      <c r="G7" s="143">
        <f t="shared" si="1"/>
        <v>0</v>
      </c>
      <c r="H7" s="144">
        <f t="shared" si="2"/>
        <v>0</v>
      </c>
      <c r="I7" s="145">
        <v>4</v>
      </c>
      <c r="J7" s="146">
        <f t="shared" si="0"/>
        <v>40</v>
      </c>
      <c r="K7" s="147">
        <f t="shared" si="3"/>
        <v>0</v>
      </c>
      <c r="AMA7" s="14"/>
      <c r="AMB7" s="14"/>
      <c r="AMC7" s="14"/>
      <c r="AMD7" s="14"/>
      <c r="AME7" s="14"/>
      <c r="AMF7" s="14"/>
      <c r="AMG7" s="14"/>
      <c r="AMH7" s="14"/>
    </row>
    <row r="8" spans="1:1022" s="14" customFormat="1" x14ac:dyDescent="0.2">
      <c r="A8" s="53" t="s">
        <v>14</v>
      </c>
      <c r="B8" s="70" t="s">
        <v>19</v>
      </c>
      <c r="C8" s="90">
        <v>200</v>
      </c>
      <c r="D8" s="92">
        <v>10</v>
      </c>
      <c r="E8" s="115">
        <v>20</v>
      </c>
      <c r="F8" s="35"/>
      <c r="G8" s="143">
        <f t="shared" si="1"/>
        <v>0</v>
      </c>
      <c r="H8" s="144">
        <f t="shared" si="2"/>
        <v>0</v>
      </c>
      <c r="I8" s="145">
        <v>4</v>
      </c>
      <c r="J8" s="146">
        <f t="shared" si="0"/>
        <v>40</v>
      </c>
      <c r="K8" s="147">
        <f t="shared" si="3"/>
        <v>0</v>
      </c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</row>
    <row r="9" spans="1:1022" x14ac:dyDescent="0.2">
      <c r="A9" s="53" t="s">
        <v>14</v>
      </c>
      <c r="B9" s="70" t="s">
        <v>20</v>
      </c>
      <c r="C9" s="90">
        <v>200</v>
      </c>
      <c r="D9" s="92">
        <v>10</v>
      </c>
      <c r="E9" s="115">
        <v>20</v>
      </c>
      <c r="F9" s="35"/>
      <c r="G9" s="143">
        <f t="shared" si="1"/>
        <v>0</v>
      </c>
      <c r="H9" s="144">
        <f t="shared" si="2"/>
        <v>0</v>
      </c>
      <c r="I9" s="145">
        <v>4</v>
      </c>
      <c r="J9" s="146">
        <f t="shared" si="0"/>
        <v>40</v>
      </c>
      <c r="K9" s="147">
        <f t="shared" si="3"/>
        <v>0</v>
      </c>
      <c r="AMA9" s="14"/>
      <c r="AMB9" s="14"/>
      <c r="AMC9" s="14"/>
      <c r="AMD9" s="14"/>
      <c r="AME9" s="14"/>
      <c r="AMF9" s="14"/>
      <c r="AMG9" s="14"/>
      <c r="AMH9" s="14"/>
    </row>
    <row r="10" spans="1:1022" s="14" customFormat="1" x14ac:dyDescent="0.2">
      <c r="A10" s="53" t="s">
        <v>14</v>
      </c>
      <c r="B10" s="70" t="s">
        <v>21</v>
      </c>
      <c r="C10" s="90">
        <v>200</v>
      </c>
      <c r="D10" s="92">
        <v>10</v>
      </c>
      <c r="E10" s="115">
        <v>20</v>
      </c>
      <c r="F10" s="35"/>
      <c r="G10" s="143">
        <f t="shared" si="1"/>
        <v>0</v>
      </c>
      <c r="H10" s="144">
        <f t="shared" si="2"/>
        <v>0</v>
      </c>
      <c r="I10" s="145">
        <v>4</v>
      </c>
      <c r="J10" s="146">
        <f t="shared" si="0"/>
        <v>40</v>
      </c>
      <c r="K10" s="147">
        <f t="shared" si="3"/>
        <v>0</v>
      </c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</row>
    <row r="11" spans="1:1022" s="14" customFormat="1" x14ac:dyDescent="0.2">
      <c r="A11" s="55" t="s">
        <v>14</v>
      </c>
      <c r="B11" s="71" t="s">
        <v>194</v>
      </c>
      <c r="C11" s="93">
        <v>200</v>
      </c>
      <c r="D11" s="94">
        <v>10</v>
      </c>
      <c r="E11" s="112">
        <v>20</v>
      </c>
      <c r="F11" s="37"/>
      <c r="G11" s="148">
        <f t="shared" si="1"/>
        <v>0</v>
      </c>
      <c r="H11" s="149">
        <f t="shared" si="2"/>
        <v>0</v>
      </c>
      <c r="I11" s="150">
        <v>6.5030818215838275</v>
      </c>
      <c r="J11" s="151">
        <f t="shared" si="0"/>
        <v>65.030818215838281</v>
      </c>
      <c r="K11" s="152">
        <f t="shared" si="3"/>
        <v>0</v>
      </c>
      <c r="ALX11" s="1"/>
      <c r="ALY11" s="1"/>
      <c r="ALZ11" s="1"/>
    </row>
    <row r="12" spans="1:1022" s="14" customFormat="1" x14ac:dyDescent="0.2">
      <c r="A12" s="55" t="s">
        <v>14</v>
      </c>
      <c r="B12" s="71" t="s">
        <v>22</v>
      </c>
      <c r="C12" s="93">
        <v>200</v>
      </c>
      <c r="D12" s="94">
        <v>10</v>
      </c>
      <c r="E12" s="112">
        <v>20</v>
      </c>
      <c r="F12" s="37"/>
      <c r="G12" s="148">
        <f t="shared" si="1"/>
        <v>0</v>
      </c>
      <c r="H12" s="149">
        <f t="shared" si="2"/>
        <v>0</v>
      </c>
      <c r="I12" s="150">
        <v>6.5030818215838275</v>
      </c>
      <c r="J12" s="151">
        <f t="shared" si="0"/>
        <v>65.030818215838281</v>
      </c>
      <c r="K12" s="152">
        <f t="shared" si="3"/>
        <v>0</v>
      </c>
      <c r="ALU12" s="1"/>
      <c r="ALV12" s="1"/>
      <c r="ALW12" s="1"/>
      <c r="ALX12" s="1"/>
      <c r="ALY12" s="1"/>
      <c r="ALZ12" s="1"/>
    </row>
    <row r="13" spans="1:1022" s="14" customFormat="1" x14ac:dyDescent="0.2">
      <c r="A13" s="55" t="s">
        <v>14</v>
      </c>
      <c r="B13" s="71" t="s">
        <v>195</v>
      </c>
      <c r="C13" s="93">
        <v>100</v>
      </c>
      <c r="D13" s="94">
        <v>10</v>
      </c>
      <c r="E13" s="112">
        <v>10</v>
      </c>
      <c r="F13" s="37"/>
      <c r="G13" s="148">
        <f t="shared" si="1"/>
        <v>0</v>
      </c>
      <c r="H13" s="149">
        <f t="shared" si="2"/>
        <v>0</v>
      </c>
      <c r="I13" s="150">
        <v>6.5030818215838275</v>
      </c>
      <c r="J13" s="151">
        <f t="shared" si="0"/>
        <v>65.030818215838281</v>
      </c>
      <c r="K13" s="152">
        <f t="shared" si="3"/>
        <v>0</v>
      </c>
      <c r="ALX13" s="1"/>
      <c r="ALY13" s="1"/>
      <c r="ALZ13" s="1"/>
    </row>
    <row r="14" spans="1:1022" s="14" customFormat="1" x14ac:dyDescent="0.2">
      <c r="A14" s="55" t="s">
        <v>14</v>
      </c>
      <c r="B14" s="71" t="s">
        <v>23</v>
      </c>
      <c r="C14" s="93">
        <v>100</v>
      </c>
      <c r="D14" s="94">
        <v>10</v>
      </c>
      <c r="E14" s="112">
        <v>10</v>
      </c>
      <c r="F14" s="37"/>
      <c r="G14" s="148">
        <f t="shared" si="1"/>
        <v>0</v>
      </c>
      <c r="H14" s="149">
        <f t="shared" si="2"/>
        <v>0</v>
      </c>
      <c r="I14" s="150">
        <v>6.5030818215838275</v>
      </c>
      <c r="J14" s="151">
        <f t="shared" si="0"/>
        <v>65.030818215838281</v>
      </c>
      <c r="K14" s="152">
        <f t="shared" si="3"/>
        <v>0</v>
      </c>
      <c r="ALU14" s="1"/>
      <c r="ALV14" s="1"/>
      <c r="ALW14" s="1"/>
      <c r="ALX14" s="1"/>
      <c r="ALY14" s="1"/>
      <c r="ALZ14" s="1"/>
    </row>
    <row r="15" spans="1:1022" x14ac:dyDescent="0.2">
      <c r="A15" s="53" t="s">
        <v>14</v>
      </c>
      <c r="B15" s="70" t="s">
        <v>24</v>
      </c>
      <c r="C15" s="90">
        <v>500</v>
      </c>
      <c r="D15" s="92">
        <v>25</v>
      </c>
      <c r="E15" s="107">
        <v>20</v>
      </c>
      <c r="F15" s="35"/>
      <c r="G15" s="143">
        <f t="shared" si="1"/>
        <v>0</v>
      </c>
      <c r="H15" s="144">
        <f t="shared" si="2"/>
        <v>0</v>
      </c>
      <c r="I15" s="145">
        <v>3.5</v>
      </c>
      <c r="J15" s="146">
        <f t="shared" si="0"/>
        <v>87.5</v>
      </c>
      <c r="K15" s="147">
        <f t="shared" si="3"/>
        <v>0</v>
      </c>
      <c r="AMA15" s="14"/>
      <c r="AMB15" s="14"/>
      <c r="AMC15" s="14"/>
      <c r="AMD15" s="14"/>
      <c r="AME15" s="14"/>
      <c r="AMF15" s="14"/>
      <c r="AMG15" s="14"/>
      <c r="AMH15" s="14"/>
    </row>
    <row r="16" spans="1:1022" x14ac:dyDescent="0.2">
      <c r="A16" s="53" t="s">
        <v>14</v>
      </c>
      <c r="B16" s="70" t="s">
        <v>25</v>
      </c>
      <c r="C16" s="90">
        <v>500</v>
      </c>
      <c r="D16" s="92">
        <v>25</v>
      </c>
      <c r="E16" s="107">
        <v>20</v>
      </c>
      <c r="F16" s="35"/>
      <c r="G16" s="143">
        <f t="shared" si="1"/>
        <v>0</v>
      </c>
      <c r="H16" s="144">
        <f t="shared" si="2"/>
        <v>0</v>
      </c>
      <c r="I16" s="145">
        <v>3.5</v>
      </c>
      <c r="J16" s="146">
        <f t="shared" si="0"/>
        <v>87.5</v>
      </c>
      <c r="K16" s="147">
        <f t="shared" si="3"/>
        <v>0</v>
      </c>
    </row>
    <row r="17" spans="1:1022" x14ac:dyDescent="0.2">
      <c r="A17" s="53" t="s">
        <v>14</v>
      </c>
      <c r="B17" s="70" t="s">
        <v>26</v>
      </c>
      <c r="C17" s="90">
        <v>500</v>
      </c>
      <c r="D17" s="92">
        <v>25</v>
      </c>
      <c r="E17" s="107">
        <v>20</v>
      </c>
      <c r="F17" s="35"/>
      <c r="G17" s="143">
        <f t="shared" si="1"/>
        <v>0</v>
      </c>
      <c r="H17" s="144">
        <f t="shared" si="2"/>
        <v>0</v>
      </c>
      <c r="I17" s="145">
        <v>3.5</v>
      </c>
      <c r="J17" s="146">
        <f t="shared" si="0"/>
        <v>87.5</v>
      </c>
      <c r="K17" s="147">
        <f t="shared" si="3"/>
        <v>0</v>
      </c>
    </row>
    <row r="18" spans="1:1022" x14ac:dyDescent="0.2">
      <c r="A18" s="53" t="s">
        <v>14</v>
      </c>
      <c r="B18" s="70" t="s">
        <v>27</v>
      </c>
      <c r="C18" s="90">
        <v>500</v>
      </c>
      <c r="D18" s="92">
        <v>25</v>
      </c>
      <c r="E18" s="107">
        <v>20</v>
      </c>
      <c r="F18" s="35"/>
      <c r="G18" s="143">
        <f t="shared" si="1"/>
        <v>0</v>
      </c>
      <c r="H18" s="144">
        <f t="shared" si="2"/>
        <v>0</v>
      </c>
      <c r="I18" s="145">
        <v>3.5</v>
      </c>
      <c r="J18" s="146">
        <f t="shared" si="0"/>
        <v>87.5</v>
      </c>
      <c r="K18" s="147">
        <f t="shared" si="3"/>
        <v>0</v>
      </c>
    </row>
    <row r="19" spans="1:1022" x14ac:dyDescent="0.2">
      <c r="A19" s="53" t="s">
        <v>14</v>
      </c>
      <c r="B19" s="70" t="s">
        <v>28</v>
      </c>
      <c r="C19" s="90">
        <v>250</v>
      </c>
      <c r="D19" s="92">
        <v>25</v>
      </c>
      <c r="E19" s="107">
        <v>10</v>
      </c>
      <c r="F19" s="35"/>
      <c r="G19" s="143">
        <f t="shared" si="1"/>
        <v>0</v>
      </c>
      <c r="H19" s="144">
        <f t="shared" si="2"/>
        <v>0</v>
      </c>
      <c r="I19" s="145">
        <v>3.5</v>
      </c>
      <c r="J19" s="146">
        <f t="shared" si="0"/>
        <v>87.5</v>
      </c>
      <c r="K19" s="147">
        <f t="shared" si="3"/>
        <v>0</v>
      </c>
    </row>
    <row r="20" spans="1:1022" x14ac:dyDescent="0.2">
      <c r="A20" s="53" t="s">
        <v>14</v>
      </c>
      <c r="B20" s="70" t="s">
        <v>29</v>
      </c>
      <c r="C20" s="90">
        <v>250</v>
      </c>
      <c r="D20" s="92">
        <v>25</v>
      </c>
      <c r="E20" s="107">
        <v>10</v>
      </c>
      <c r="F20" s="35"/>
      <c r="G20" s="143">
        <f t="shared" si="1"/>
        <v>0</v>
      </c>
      <c r="H20" s="144">
        <f t="shared" si="2"/>
        <v>0</v>
      </c>
      <c r="I20" s="145">
        <v>3.5</v>
      </c>
      <c r="J20" s="146">
        <f t="shared" si="0"/>
        <v>87.5</v>
      </c>
      <c r="K20" s="147">
        <f t="shared" si="3"/>
        <v>0</v>
      </c>
    </row>
    <row r="21" spans="1:1022" x14ac:dyDescent="0.2">
      <c r="A21" s="53" t="s">
        <v>14</v>
      </c>
      <c r="B21" s="70" t="s">
        <v>30</v>
      </c>
      <c r="C21" s="90">
        <v>250</v>
      </c>
      <c r="D21" s="92">
        <v>25</v>
      </c>
      <c r="E21" s="107">
        <v>10</v>
      </c>
      <c r="F21" s="35"/>
      <c r="G21" s="143">
        <f t="shared" si="1"/>
        <v>0</v>
      </c>
      <c r="H21" s="144">
        <f t="shared" si="2"/>
        <v>0</v>
      </c>
      <c r="I21" s="145">
        <v>3.5</v>
      </c>
      <c r="J21" s="146">
        <f t="shared" si="0"/>
        <v>87.5</v>
      </c>
      <c r="K21" s="147">
        <f t="shared" si="3"/>
        <v>0</v>
      </c>
    </row>
    <row r="22" spans="1:1022" x14ac:dyDescent="0.2">
      <c r="A22" s="53" t="s">
        <v>14</v>
      </c>
      <c r="B22" s="70" t="s">
        <v>31</v>
      </c>
      <c r="C22" s="90">
        <v>250</v>
      </c>
      <c r="D22" s="92">
        <v>25</v>
      </c>
      <c r="E22" s="107">
        <v>10</v>
      </c>
      <c r="F22" s="35"/>
      <c r="G22" s="143">
        <f t="shared" si="1"/>
        <v>0</v>
      </c>
      <c r="H22" s="144">
        <f t="shared" si="2"/>
        <v>0</v>
      </c>
      <c r="I22" s="145">
        <v>3.5</v>
      </c>
      <c r="J22" s="146">
        <f t="shared" si="0"/>
        <v>87.5</v>
      </c>
      <c r="K22" s="147">
        <f t="shared" si="3"/>
        <v>0</v>
      </c>
    </row>
    <row r="23" spans="1:1022" s="14" customFormat="1" x14ac:dyDescent="0.2">
      <c r="A23" s="55" t="s">
        <v>14</v>
      </c>
      <c r="B23" s="71" t="s">
        <v>32</v>
      </c>
      <c r="C23" s="93">
        <v>150</v>
      </c>
      <c r="D23" s="94">
        <v>10</v>
      </c>
      <c r="E23" s="112">
        <v>15</v>
      </c>
      <c r="F23" s="37"/>
      <c r="G23" s="148">
        <f t="shared" si="1"/>
        <v>0</v>
      </c>
      <c r="H23" s="149">
        <f t="shared" si="2"/>
        <v>0</v>
      </c>
      <c r="I23" s="150">
        <v>4</v>
      </c>
      <c r="J23" s="151">
        <f t="shared" si="0"/>
        <v>40</v>
      </c>
      <c r="K23" s="152">
        <f t="shared" si="3"/>
        <v>0</v>
      </c>
      <c r="ALX23" s="1"/>
      <c r="ALY23" s="1"/>
      <c r="ALZ23" s="1"/>
      <c r="AMA23" s="1"/>
      <c r="AMB23" s="1"/>
      <c r="AMC23" s="1"/>
      <c r="AMD23" s="1"/>
      <c r="AME23" s="1"/>
      <c r="AMF23" s="1"/>
      <c r="AMG23" s="1"/>
      <c r="AMH23" s="1"/>
    </row>
    <row r="24" spans="1:1022" s="14" customFormat="1" x14ac:dyDescent="0.2">
      <c r="A24" s="55" t="s">
        <v>14</v>
      </c>
      <c r="B24" s="71" t="s">
        <v>33</v>
      </c>
      <c r="C24" s="93">
        <v>150</v>
      </c>
      <c r="D24" s="94">
        <v>10</v>
      </c>
      <c r="E24" s="112">
        <v>15</v>
      </c>
      <c r="F24" s="37"/>
      <c r="G24" s="148">
        <f t="shared" si="1"/>
        <v>0</v>
      </c>
      <c r="H24" s="149">
        <f t="shared" si="2"/>
        <v>0</v>
      </c>
      <c r="I24" s="150">
        <v>4</v>
      </c>
      <c r="J24" s="151">
        <f t="shared" si="0"/>
        <v>40</v>
      </c>
      <c r="K24" s="152">
        <f t="shared" si="3"/>
        <v>0</v>
      </c>
      <c r="ALX24" s="1"/>
      <c r="ALY24" s="1"/>
      <c r="ALZ24" s="1"/>
    </row>
    <row r="25" spans="1:1022" s="14" customFormat="1" x14ac:dyDescent="0.2">
      <c r="A25" s="55" t="s">
        <v>14</v>
      </c>
      <c r="B25" s="71" t="s">
        <v>34</v>
      </c>
      <c r="C25" s="93">
        <v>150</v>
      </c>
      <c r="D25" s="94">
        <v>10</v>
      </c>
      <c r="E25" s="112">
        <v>15</v>
      </c>
      <c r="F25" s="37"/>
      <c r="G25" s="148">
        <f t="shared" si="1"/>
        <v>0</v>
      </c>
      <c r="H25" s="149">
        <f t="shared" si="2"/>
        <v>0</v>
      </c>
      <c r="I25" s="150">
        <v>4</v>
      </c>
      <c r="J25" s="151">
        <f t="shared" si="0"/>
        <v>40</v>
      </c>
      <c r="K25" s="152">
        <f t="shared" si="3"/>
        <v>0</v>
      </c>
      <c r="ALX25" s="1"/>
      <c r="ALY25" s="1"/>
      <c r="ALZ25" s="1"/>
    </row>
    <row r="26" spans="1:1022" s="14" customFormat="1" x14ac:dyDescent="0.2">
      <c r="A26" s="55" t="s">
        <v>14</v>
      </c>
      <c r="B26" s="71" t="s">
        <v>35</v>
      </c>
      <c r="C26" s="93">
        <v>150</v>
      </c>
      <c r="D26" s="94">
        <v>10</v>
      </c>
      <c r="E26" s="112">
        <v>15</v>
      </c>
      <c r="F26" s="37"/>
      <c r="G26" s="148">
        <f t="shared" si="1"/>
        <v>0</v>
      </c>
      <c r="H26" s="149">
        <f t="shared" si="2"/>
        <v>0</v>
      </c>
      <c r="I26" s="150">
        <v>4</v>
      </c>
      <c r="J26" s="151">
        <f t="shared" si="0"/>
        <v>40</v>
      </c>
      <c r="K26" s="152">
        <f t="shared" si="3"/>
        <v>0</v>
      </c>
      <c r="ALX26" s="1"/>
      <c r="ALY26" s="1"/>
      <c r="ALZ26" s="1"/>
    </row>
    <row r="27" spans="1:1022" x14ac:dyDescent="0.2">
      <c r="A27" s="55" t="s">
        <v>14</v>
      </c>
      <c r="B27" s="71" t="s">
        <v>36</v>
      </c>
      <c r="C27" s="93">
        <v>150</v>
      </c>
      <c r="D27" s="94">
        <v>10</v>
      </c>
      <c r="E27" s="112">
        <v>15</v>
      </c>
      <c r="F27" s="37"/>
      <c r="G27" s="148">
        <f t="shared" si="1"/>
        <v>0</v>
      </c>
      <c r="H27" s="149">
        <f t="shared" si="2"/>
        <v>0</v>
      </c>
      <c r="I27" s="150">
        <v>4</v>
      </c>
      <c r="J27" s="151">
        <f t="shared" si="0"/>
        <v>40</v>
      </c>
      <c r="K27" s="152">
        <f t="shared" si="3"/>
        <v>0</v>
      </c>
      <c r="AMA27" s="14"/>
      <c r="AMB27" s="14"/>
      <c r="AMC27" s="14"/>
      <c r="AMD27" s="14"/>
      <c r="AME27" s="14"/>
      <c r="AMF27" s="14"/>
      <c r="AMG27" s="14"/>
      <c r="AMH27" s="14"/>
    </row>
    <row r="28" spans="1:1022" s="14" customFormat="1" x14ac:dyDescent="0.2">
      <c r="A28" s="53" t="s">
        <v>14</v>
      </c>
      <c r="B28" s="70" t="s">
        <v>37</v>
      </c>
      <c r="C28" s="90">
        <v>150</v>
      </c>
      <c r="D28" s="92">
        <v>10</v>
      </c>
      <c r="E28" s="107">
        <v>15</v>
      </c>
      <c r="F28" s="35"/>
      <c r="G28" s="143">
        <f t="shared" si="1"/>
        <v>0</v>
      </c>
      <c r="H28" s="144">
        <f t="shared" si="2"/>
        <v>0</v>
      </c>
      <c r="I28" s="145">
        <v>4</v>
      </c>
      <c r="J28" s="146">
        <f t="shared" si="0"/>
        <v>40</v>
      </c>
      <c r="K28" s="147">
        <f t="shared" si="3"/>
        <v>0</v>
      </c>
      <c r="ALX28" s="1"/>
      <c r="ALY28" s="1"/>
      <c r="ALZ28" s="1"/>
      <c r="AMA28" s="1"/>
      <c r="AMB28" s="1"/>
      <c r="AMC28" s="1"/>
      <c r="AMD28" s="1"/>
      <c r="AME28" s="1"/>
      <c r="AMF28" s="1"/>
      <c r="AMG28" s="1"/>
      <c r="AMH28" s="1"/>
    </row>
    <row r="29" spans="1:1022" x14ac:dyDescent="0.2">
      <c r="A29" s="53" t="s">
        <v>14</v>
      </c>
      <c r="B29" s="70" t="s">
        <v>38</v>
      </c>
      <c r="C29" s="90">
        <v>150</v>
      </c>
      <c r="D29" s="92">
        <v>10</v>
      </c>
      <c r="E29" s="107">
        <v>15</v>
      </c>
      <c r="F29" s="35"/>
      <c r="G29" s="143">
        <f t="shared" si="1"/>
        <v>0</v>
      </c>
      <c r="H29" s="144">
        <f t="shared" si="2"/>
        <v>0</v>
      </c>
      <c r="I29" s="145">
        <v>4</v>
      </c>
      <c r="J29" s="146">
        <f t="shared" si="0"/>
        <v>40</v>
      </c>
      <c r="K29" s="147">
        <f t="shared" si="3"/>
        <v>0</v>
      </c>
      <c r="AMA29" s="14"/>
      <c r="AMB29" s="14"/>
      <c r="AMC29" s="14"/>
      <c r="AMD29" s="14"/>
      <c r="AME29" s="14"/>
      <c r="AMF29" s="14"/>
      <c r="AMG29" s="14"/>
      <c r="AMH29" s="14"/>
    </row>
    <row r="30" spans="1:1022" s="14" customFormat="1" x14ac:dyDescent="0.2">
      <c r="A30" s="53" t="s">
        <v>14</v>
      </c>
      <c r="B30" s="70" t="s">
        <v>39</v>
      </c>
      <c r="C30" s="90">
        <v>100</v>
      </c>
      <c r="D30" s="92">
        <v>10</v>
      </c>
      <c r="E30" s="107">
        <v>10</v>
      </c>
      <c r="F30" s="35"/>
      <c r="G30" s="143">
        <f t="shared" si="1"/>
        <v>0</v>
      </c>
      <c r="H30" s="144">
        <f t="shared" si="2"/>
        <v>0</v>
      </c>
      <c r="I30" s="145">
        <v>4</v>
      </c>
      <c r="J30" s="146">
        <f t="shared" si="0"/>
        <v>40</v>
      </c>
      <c r="K30" s="147">
        <f t="shared" si="3"/>
        <v>0</v>
      </c>
      <c r="ALX30" s="1"/>
      <c r="ALY30" s="1"/>
      <c r="ALZ30" s="1"/>
      <c r="AMA30" s="1"/>
      <c r="AMB30" s="1"/>
      <c r="AMC30" s="1"/>
      <c r="AMD30" s="1"/>
      <c r="AME30" s="1"/>
      <c r="AMF30" s="1"/>
      <c r="AMG30" s="1"/>
      <c r="AMH30" s="1"/>
    </row>
    <row r="31" spans="1:1022" x14ac:dyDescent="0.2">
      <c r="A31" s="53" t="s">
        <v>14</v>
      </c>
      <c r="B31" s="70" t="s">
        <v>40</v>
      </c>
      <c r="C31" s="90">
        <v>100</v>
      </c>
      <c r="D31" s="92">
        <v>10</v>
      </c>
      <c r="E31" s="107">
        <v>10</v>
      </c>
      <c r="F31" s="35"/>
      <c r="G31" s="143">
        <f t="shared" si="1"/>
        <v>0</v>
      </c>
      <c r="H31" s="144">
        <f t="shared" si="2"/>
        <v>0</v>
      </c>
      <c r="I31" s="145">
        <v>4</v>
      </c>
      <c r="J31" s="146">
        <f t="shared" si="0"/>
        <v>40</v>
      </c>
      <c r="K31" s="147">
        <f t="shared" si="3"/>
        <v>0</v>
      </c>
      <c r="AMA31" s="14"/>
      <c r="AMB31" s="14"/>
      <c r="AMC31" s="14"/>
      <c r="AMD31" s="14"/>
      <c r="AME31" s="14"/>
      <c r="AMF31" s="14"/>
      <c r="AMG31" s="14"/>
      <c r="AMH31" s="14"/>
    </row>
    <row r="32" spans="1:1022" x14ac:dyDescent="0.2">
      <c r="A32" s="55" t="s">
        <v>14</v>
      </c>
      <c r="B32" s="71" t="s">
        <v>41</v>
      </c>
      <c r="C32" s="93">
        <v>100</v>
      </c>
      <c r="D32" s="94">
        <v>10</v>
      </c>
      <c r="E32" s="112">
        <v>10</v>
      </c>
      <c r="F32" s="37"/>
      <c r="G32" s="148">
        <f t="shared" si="1"/>
        <v>0</v>
      </c>
      <c r="H32" s="149">
        <f t="shared" si="2"/>
        <v>0</v>
      </c>
      <c r="I32" s="150">
        <v>4.5</v>
      </c>
      <c r="J32" s="151">
        <f t="shared" si="0"/>
        <v>45</v>
      </c>
      <c r="K32" s="152">
        <f t="shared" si="3"/>
        <v>0</v>
      </c>
    </row>
    <row r="33" spans="1:1022" x14ac:dyDescent="0.2">
      <c r="A33" s="55" t="s">
        <v>14</v>
      </c>
      <c r="B33" s="71" t="s">
        <v>196</v>
      </c>
      <c r="C33" s="93">
        <v>100</v>
      </c>
      <c r="D33" s="94">
        <v>10</v>
      </c>
      <c r="E33" s="112">
        <v>10</v>
      </c>
      <c r="F33" s="37"/>
      <c r="G33" s="148">
        <f t="shared" si="1"/>
        <v>0</v>
      </c>
      <c r="H33" s="149">
        <f t="shared" si="2"/>
        <v>0</v>
      </c>
      <c r="I33" s="150">
        <v>4.5</v>
      </c>
      <c r="J33" s="151">
        <f t="shared" si="0"/>
        <v>45</v>
      </c>
      <c r="K33" s="152">
        <f t="shared" si="3"/>
        <v>0</v>
      </c>
    </row>
    <row r="34" spans="1:1022" s="14" customFormat="1" x14ac:dyDescent="0.2">
      <c r="A34" s="55" t="s">
        <v>14</v>
      </c>
      <c r="B34" s="71" t="s">
        <v>43</v>
      </c>
      <c r="C34" s="93">
        <v>100</v>
      </c>
      <c r="D34" s="94">
        <v>10</v>
      </c>
      <c r="E34" s="112">
        <v>10</v>
      </c>
      <c r="F34" s="37"/>
      <c r="G34" s="148">
        <f t="shared" si="1"/>
        <v>0</v>
      </c>
      <c r="H34" s="149">
        <f t="shared" si="2"/>
        <v>0</v>
      </c>
      <c r="I34" s="150">
        <v>4.5</v>
      </c>
      <c r="J34" s="151">
        <f t="shared" si="0"/>
        <v>45</v>
      </c>
      <c r="K34" s="152">
        <f t="shared" si="3"/>
        <v>0</v>
      </c>
      <c r="ALX34" s="1"/>
      <c r="ALY34" s="1"/>
      <c r="ALZ34" s="1"/>
      <c r="AMA34" s="1"/>
      <c r="AMB34" s="1"/>
      <c r="AMC34" s="1"/>
      <c r="AMD34" s="1"/>
      <c r="AME34" s="1"/>
      <c r="AMF34" s="1"/>
      <c r="AMG34" s="1"/>
      <c r="AMH34" s="1"/>
    </row>
    <row r="35" spans="1:1022" s="14" customFormat="1" x14ac:dyDescent="0.2">
      <c r="A35" s="55" t="s">
        <v>14</v>
      </c>
      <c r="B35" s="71" t="s">
        <v>44</v>
      </c>
      <c r="C35" s="93">
        <v>100</v>
      </c>
      <c r="D35" s="94">
        <v>10</v>
      </c>
      <c r="E35" s="112">
        <v>10</v>
      </c>
      <c r="F35" s="37"/>
      <c r="G35" s="148">
        <f t="shared" ref="G35:G66" si="4">F35/E35</f>
        <v>0</v>
      </c>
      <c r="H35" s="149">
        <f t="shared" ref="H35:H66" si="5">F35*D35</f>
        <v>0</v>
      </c>
      <c r="I35" s="150">
        <v>4.5</v>
      </c>
      <c r="J35" s="151">
        <f t="shared" ref="J35:J66" si="6">I35*D35</f>
        <v>45</v>
      </c>
      <c r="K35" s="152">
        <f t="shared" ref="K35:K66" si="7">H35*I35</f>
        <v>0</v>
      </c>
      <c r="ALX35" s="1"/>
      <c r="ALY35" s="1"/>
      <c r="ALZ35" s="1"/>
    </row>
    <row r="36" spans="1:1022" s="14" customFormat="1" x14ac:dyDescent="0.2">
      <c r="A36" s="55" t="s">
        <v>14</v>
      </c>
      <c r="B36" s="71" t="s">
        <v>45</v>
      </c>
      <c r="C36" s="93">
        <v>100</v>
      </c>
      <c r="D36" s="94">
        <v>10</v>
      </c>
      <c r="E36" s="112">
        <v>10</v>
      </c>
      <c r="F36" s="37"/>
      <c r="G36" s="148">
        <f t="shared" si="4"/>
        <v>0</v>
      </c>
      <c r="H36" s="149">
        <f t="shared" si="5"/>
        <v>0</v>
      </c>
      <c r="I36" s="150">
        <v>4.5</v>
      </c>
      <c r="J36" s="151">
        <f t="shared" si="6"/>
        <v>45</v>
      </c>
      <c r="K36" s="152">
        <f t="shared" si="7"/>
        <v>0</v>
      </c>
      <c r="ALX36" s="1"/>
      <c r="ALY36" s="1"/>
      <c r="ALZ36" s="1"/>
    </row>
    <row r="37" spans="1:1022" x14ac:dyDescent="0.2">
      <c r="A37" s="53" t="s">
        <v>14</v>
      </c>
      <c r="B37" s="72" t="s">
        <v>46</v>
      </c>
      <c r="C37" s="95">
        <v>100</v>
      </c>
      <c r="D37" s="92">
        <v>10</v>
      </c>
      <c r="E37" s="107">
        <v>10</v>
      </c>
      <c r="F37" s="35"/>
      <c r="G37" s="143">
        <f t="shared" si="4"/>
        <v>0</v>
      </c>
      <c r="H37" s="144">
        <f t="shared" si="5"/>
        <v>0</v>
      </c>
      <c r="I37" s="145">
        <v>5</v>
      </c>
      <c r="J37" s="146">
        <f t="shared" si="6"/>
        <v>50</v>
      </c>
      <c r="K37" s="147">
        <f t="shared" si="7"/>
        <v>0</v>
      </c>
      <c r="AMA37" s="14"/>
      <c r="AMB37" s="14"/>
      <c r="AMC37" s="14"/>
      <c r="AMD37" s="14"/>
      <c r="AME37" s="14"/>
      <c r="AMF37" s="14"/>
      <c r="AMG37" s="14"/>
      <c r="AMH37" s="14"/>
    </row>
    <row r="38" spans="1:1022" x14ac:dyDescent="0.2">
      <c r="A38" s="53" t="s">
        <v>14</v>
      </c>
      <c r="B38" s="72" t="s">
        <v>47</v>
      </c>
      <c r="C38" s="95">
        <v>100</v>
      </c>
      <c r="D38" s="92">
        <v>10</v>
      </c>
      <c r="E38" s="107">
        <v>10</v>
      </c>
      <c r="F38" s="35"/>
      <c r="G38" s="143">
        <f t="shared" si="4"/>
        <v>0</v>
      </c>
      <c r="H38" s="144">
        <f t="shared" si="5"/>
        <v>0</v>
      </c>
      <c r="I38" s="145">
        <v>5</v>
      </c>
      <c r="J38" s="146">
        <f t="shared" si="6"/>
        <v>50</v>
      </c>
      <c r="K38" s="147">
        <f t="shared" si="7"/>
        <v>0</v>
      </c>
    </row>
    <row r="39" spans="1:1022" x14ac:dyDescent="0.2">
      <c r="A39" s="55" t="s">
        <v>14</v>
      </c>
      <c r="B39" s="71" t="s">
        <v>48</v>
      </c>
      <c r="C39" s="93">
        <v>50</v>
      </c>
      <c r="D39" s="94">
        <v>10</v>
      </c>
      <c r="E39" s="112">
        <v>5</v>
      </c>
      <c r="F39" s="37"/>
      <c r="G39" s="148">
        <f t="shared" si="4"/>
        <v>0</v>
      </c>
      <c r="H39" s="149">
        <f t="shared" si="5"/>
        <v>0</v>
      </c>
      <c r="I39" s="150">
        <v>5</v>
      </c>
      <c r="J39" s="151">
        <f t="shared" si="6"/>
        <v>50</v>
      </c>
      <c r="K39" s="152">
        <f t="shared" si="7"/>
        <v>0</v>
      </c>
    </row>
    <row r="40" spans="1:1022" s="14" customFormat="1" x14ac:dyDescent="0.2">
      <c r="A40" s="53" t="s">
        <v>14</v>
      </c>
      <c r="B40" s="70" t="s">
        <v>49</v>
      </c>
      <c r="C40" s="90">
        <v>100</v>
      </c>
      <c r="D40" s="92">
        <v>10</v>
      </c>
      <c r="E40" s="107">
        <v>10</v>
      </c>
      <c r="F40" s="35"/>
      <c r="G40" s="143">
        <f t="shared" si="4"/>
        <v>0</v>
      </c>
      <c r="H40" s="144">
        <f t="shared" si="5"/>
        <v>0</v>
      </c>
      <c r="I40" s="145">
        <v>5</v>
      </c>
      <c r="J40" s="146">
        <f t="shared" si="6"/>
        <v>50</v>
      </c>
      <c r="K40" s="147">
        <f t="shared" si="7"/>
        <v>0</v>
      </c>
      <c r="ALX40" s="1"/>
      <c r="ALY40" s="1"/>
      <c r="ALZ40" s="1"/>
      <c r="AMA40" s="1"/>
      <c r="AMB40" s="1"/>
      <c r="AMC40" s="1"/>
      <c r="AMD40" s="1"/>
      <c r="AME40" s="1"/>
      <c r="AMF40" s="1"/>
      <c r="AMG40" s="1"/>
      <c r="AMH40" s="1"/>
    </row>
    <row r="41" spans="1:1022" s="14" customFormat="1" x14ac:dyDescent="0.2">
      <c r="A41" s="53" t="s">
        <v>14</v>
      </c>
      <c r="B41" s="70" t="s">
        <v>50</v>
      </c>
      <c r="C41" s="90">
        <v>150</v>
      </c>
      <c r="D41" s="92">
        <v>10</v>
      </c>
      <c r="E41" s="107">
        <v>15</v>
      </c>
      <c r="F41" s="36"/>
      <c r="G41" s="143">
        <f t="shared" si="4"/>
        <v>0</v>
      </c>
      <c r="H41" s="144">
        <f t="shared" si="5"/>
        <v>0</v>
      </c>
      <c r="I41" s="145">
        <v>5.5</v>
      </c>
      <c r="J41" s="146">
        <f t="shared" si="6"/>
        <v>55</v>
      </c>
      <c r="K41" s="147">
        <f t="shared" si="7"/>
        <v>0</v>
      </c>
      <c r="ALX41" s="1"/>
      <c r="ALY41" s="1"/>
      <c r="ALZ41" s="1"/>
    </row>
    <row r="42" spans="1:1022" s="14" customFormat="1" x14ac:dyDescent="0.2">
      <c r="A42" s="55" t="s">
        <v>14</v>
      </c>
      <c r="B42" s="71" t="s">
        <v>51</v>
      </c>
      <c r="C42" s="93">
        <v>100</v>
      </c>
      <c r="D42" s="94">
        <v>10</v>
      </c>
      <c r="E42" s="112">
        <v>10</v>
      </c>
      <c r="F42" s="38"/>
      <c r="G42" s="148">
        <f t="shared" si="4"/>
        <v>0</v>
      </c>
      <c r="H42" s="149">
        <f t="shared" si="5"/>
        <v>0</v>
      </c>
      <c r="I42" s="150">
        <v>6.5</v>
      </c>
      <c r="J42" s="151">
        <f t="shared" si="6"/>
        <v>65</v>
      </c>
      <c r="K42" s="152">
        <f t="shared" si="7"/>
        <v>0</v>
      </c>
      <c r="ALX42" s="1"/>
      <c r="ALY42" s="1"/>
      <c r="ALZ42" s="1"/>
    </row>
    <row r="43" spans="1:1022" s="14" customFormat="1" x14ac:dyDescent="0.2">
      <c r="A43" s="55" t="s">
        <v>14</v>
      </c>
      <c r="B43" s="71" t="s">
        <v>52</v>
      </c>
      <c r="C43" s="93">
        <v>50</v>
      </c>
      <c r="D43" s="94">
        <v>10</v>
      </c>
      <c r="E43" s="112">
        <v>5</v>
      </c>
      <c r="F43" s="38"/>
      <c r="G43" s="148">
        <f t="shared" si="4"/>
        <v>0</v>
      </c>
      <c r="H43" s="149">
        <f t="shared" si="5"/>
        <v>0</v>
      </c>
      <c r="I43" s="150">
        <v>6.5</v>
      </c>
      <c r="J43" s="151">
        <f t="shared" si="6"/>
        <v>65</v>
      </c>
      <c r="K43" s="152">
        <f t="shared" si="7"/>
        <v>0</v>
      </c>
      <c r="ALX43" s="1"/>
      <c r="ALY43" s="1"/>
      <c r="ALZ43" s="1"/>
    </row>
    <row r="44" spans="1:1022" s="14" customFormat="1" x14ac:dyDescent="0.2">
      <c r="A44" s="53" t="s">
        <v>14</v>
      </c>
      <c r="B44" s="70" t="s">
        <v>53</v>
      </c>
      <c r="C44" s="90">
        <v>30</v>
      </c>
      <c r="D44" s="92">
        <v>10</v>
      </c>
      <c r="E44" s="107">
        <v>3</v>
      </c>
      <c r="F44" s="35"/>
      <c r="G44" s="143">
        <f t="shared" si="4"/>
        <v>0</v>
      </c>
      <c r="H44" s="144">
        <f t="shared" si="5"/>
        <v>0</v>
      </c>
      <c r="I44" s="145">
        <v>6</v>
      </c>
      <c r="J44" s="146">
        <f t="shared" si="6"/>
        <v>60</v>
      </c>
      <c r="K44" s="147">
        <f t="shared" si="7"/>
        <v>0</v>
      </c>
      <c r="ALX44" s="1"/>
      <c r="ALY44" s="1"/>
      <c r="ALZ44" s="1"/>
      <c r="AMA44" s="1"/>
      <c r="AMB44" s="1"/>
      <c r="AMC44" s="1"/>
      <c r="AMD44" s="1"/>
      <c r="AME44" s="1"/>
      <c r="AMF44" s="1"/>
      <c r="AMG44" s="1"/>
      <c r="AMH44" s="1"/>
    </row>
    <row r="45" spans="1:1022" s="14" customFormat="1" x14ac:dyDescent="0.2">
      <c r="A45" s="53" t="s">
        <v>14</v>
      </c>
      <c r="B45" s="70" t="s">
        <v>54</v>
      </c>
      <c r="C45" s="90">
        <v>30</v>
      </c>
      <c r="D45" s="92">
        <v>10</v>
      </c>
      <c r="E45" s="107">
        <v>3</v>
      </c>
      <c r="F45" s="35"/>
      <c r="G45" s="143">
        <f t="shared" si="4"/>
        <v>0</v>
      </c>
      <c r="H45" s="144">
        <f t="shared" si="5"/>
        <v>0</v>
      </c>
      <c r="I45" s="145">
        <v>6</v>
      </c>
      <c r="J45" s="146">
        <f t="shared" si="6"/>
        <v>60</v>
      </c>
      <c r="K45" s="147">
        <f t="shared" si="7"/>
        <v>0</v>
      </c>
      <c r="ALX45" s="1"/>
      <c r="ALY45" s="1"/>
      <c r="ALZ45" s="1"/>
    </row>
    <row r="46" spans="1:1022" s="14" customFormat="1" x14ac:dyDescent="0.2">
      <c r="A46" s="53" t="s">
        <v>14</v>
      </c>
      <c r="B46" s="70" t="s">
        <v>55</v>
      </c>
      <c r="C46" s="90">
        <v>30</v>
      </c>
      <c r="D46" s="92">
        <v>10</v>
      </c>
      <c r="E46" s="107">
        <v>3</v>
      </c>
      <c r="F46" s="35"/>
      <c r="G46" s="143">
        <f t="shared" si="4"/>
        <v>0</v>
      </c>
      <c r="H46" s="144">
        <f t="shared" si="5"/>
        <v>0</v>
      </c>
      <c r="I46" s="145">
        <v>6</v>
      </c>
      <c r="J46" s="146">
        <f t="shared" si="6"/>
        <v>60</v>
      </c>
      <c r="K46" s="147">
        <f t="shared" si="7"/>
        <v>0</v>
      </c>
      <c r="ALZ46" s="1"/>
    </row>
    <row r="47" spans="1:1022" s="14" customFormat="1" x14ac:dyDescent="0.2">
      <c r="A47" s="55" t="s">
        <v>14</v>
      </c>
      <c r="B47" s="71" t="s">
        <v>197</v>
      </c>
      <c r="C47" s="93">
        <v>150</v>
      </c>
      <c r="D47" s="94">
        <v>5</v>
      </c>
      <c r="E47" s="112">
        <v>30</v>
      </c>
      <c r="F47" s="37"/>
      <c r="G47" s="148">
        <f t="shared" si="4"/>
        <v>0</v>
      </c>
      <c r="H47" s="149">
        <f t="shared" si="5"/>
        <v>0</v>
      </c>
      <c r="I47" s="150">
        <v>5</v>
      </c>
      <c r="J47" s="151">
        <f t="shared" si="6"/>
        <v>25</v>
      </c>
      <c r="K47" s="152">
        <f t="shared" si="7"/>
        <v>0</v>
      </c>
      <c r="ALX47" s="1"/>
      <c r="ALY47" s="1"/>
      <c r="ALZ47" s="1"/>
    </row>
    <row r="48" spans="1:1022" x14ac:dyDescent="0.2">
      <c r="A48" s="55" t="s">
        <v>14</v>
      </c>
      <c r="B48" s="71" t="s">
        <v>56</v>
      </c>
      <c r="C48" s="93">
        <v>150</v>
      </c>
      <c r="D48" s="94">
        <v>5</v>
      </c>
      <c r="E48" s="112">
        <v>30</v>
      </c>
      <c r="F48" s="37"/>
      <c r="G48" s="148">
        <f t="shared" si="4"/>
        <v>0</v>
      </c>
      <c r="H48" s="149">
        <f t="shared" si="5"/>
        <v>0</v>
      </c>
      <c r="I48" s="150">
        <v>5</v>
      </c>
      <c r="J48" s="151">
        <f t="shared" si="6"/>
        <v>25</v>
      </c>
      <c r="K48" s="152">
        <f t="shared" si="7"/>
        <v>0</v>
      </c>
      <c r="AMA48" s="14"/>
      <c r="AMB48" s="14"/>
      <c r="AMC48" s="14"/>
      <c r="AMD48" s="14"/>
      <c r="AME48" s="14"/>
      <c r="AMF48" s="14"/>
      <c r="AMG48" s="14"/>
      <c r="AMH48" s="14"/>
    </row>
    <row r="49" spans="1:1022" s="14" customFormat="1" x14ac:dyDescent="0.2">
      <c r="A49" s="55" t="s">
        <v>14</v>
      </c>
      <c r="B49" s="71" t="s">
        <v>57</v>
      </c>
      <c r="C49" s="93">
        <v>150</v>
      </c>
      <c r="D49" s="94">
        <v>5</v>
      </c>
      <c r="E49" s="112">
        <v>30</v>
      </c>
      <c r="F49" s="37"/>
      <c r="G49" s="148">
        <f t="shared" si="4"/>
        <v>0</v>
      </c>
      <c r="H49" s="149">
        <f t="shared" si="5"/>
        <v>0</v>
      </c>
      <c r="I49" s="150">
        <v>5</v>
      </c>
      <c r="J49" s="151">
        <f t="shared" si="6"/>
        <v>25</v>
      </c>
      <c r="K49" s="152">
        <f t="shared" si="7"/>
        <v>0</v>
      </c>
      <c r="ALZ49" s="1"/>
      <c r="AMA49" s="1"/>
      <c r="AMB49" s="1"/>
      <c r="AMC49" s="1"/>
      <c r="AMD49" s="1"/>
      <c r="AME49" s="1"/>
      <c r="AMF49" s="1"/>
      <c r="AMG49" s="1"/>
      <c r="AMH49" s="1"/>
    </row>
    <row r="50" spans="1:1022" s="14" customFormat="1" x14ac:dyDescent="0.2">
      <c r="A50" s="55" t="s">
        <v>14</v>
      </c>
      <c r="B50" s="71" t="s">
        <v>58</v>
      </c>
      <c r="C50" s="93">
        <v>150</v>
      </c>
      <c r="D50" s="94">
        <v>5</v>
      </c>
      <c r="E50" s="112">
        <v>30</v>
      </c>
      <c r="F50" s="37"/>
      <c r="G50" s="148">
        <f t="shared" si="4"/>
        <v>0</v>
      </c>
      <c r="H50" s="149">
        <f t="shared" si="5"/>
        <v>0</v>
      </c>
      <c r="I50" s="150">
        <v>5</v>
      </c>
      <c r="J50" s="151">
        <f t="shared" si="6"/>
        <v>25</v>
      </c>
      <c r="K50" s="152">
        <f t="shared" si="7"/>
        <v>0</v>
      </c>
      <c r="ALX50" s="1"/>
      <c r="ALY50" s="1"/>
      <c r="ALZ50" s="1"/>
    </row>
    <row r="51" spans="1:1022" s="14" customFormat="1" x14ac:dyDescent="0.2">
      <c r="A51" s="55" t="s">
        <v>14</v>
      </c>
      <c r="B51" s="71" t="s">
        <v>198</v>
      </c>
      <c r="C51" s="93">
        <v>100</v>
      </c>
      <c r="D51" s="94">
        <v>5</v>
      </c>
      <c r="E51" s="112">
        <v>20</v>
      </c>
      <c r="F51" s="37"/>
      <c r="G51" s="148">
        <f t="shared" si="4"/>
        <v>0</v>
      </c>
      <c r="H51" s="149">
        <f t="shared" si="5"/>
        <v>0</v>
      </c>
      <c r="I51" s="150">
        <v>5</v>
      </c>
      <c r="J51" s="151">
        <f t="shared" si="6"/>
        <v>25</v>
      </c>
      <c r="K51" s="152">
        <f t="shared" si="7"/>
        <v>0</v>
      </c>
      <c r="ALX51" s="1"/>
      <c r="ALY51" s="1"/>
      <c r="ALZ51" s="1"/>
    </row>
    <row r="52" spans="1:1022" x14ac:dyDescent="0.2">
      <c r="A52" s="55" t="s">
        <v>14</v>
      </c>
      <c r="B52" s="71" t="s">
        <v>59</v>
      </c>
      <c r="C52" s="93">
        <v>100</v>
      </c>
      <c r="D52" s="94">
        <v>5</v>
      </c>
      <c r="E52" s="112">
        <v>20</v>
      </c>
      <c r="F52" s="37"/>
      <c r="G52" s="148">
        <f t="shared" si="4"/>
        <v>0</v>
      </c>
      <c r="H52" s="149">
        <f t="shared" si="5"/>
        <v>0</v>
      </c>
      <c r="I52" s="150">
        <v>5</v>
      </c>
      <c r="J52" s="151">
        <f t="shared" si="6"/>
        <v>25</v>
      </c>
      <c r="K52" s="152">
        <f t="shared" si="7"/>
        <v>0</v>
      </c>
      <c r="AMA52" s="14"/>
      <c r="AMB52" s="14"/>
      <c r="AMC52" s="14"/>
      <c r="AMD52" s="14"/>
      <c r="AME52" s="14"/>
      <c r="AMF52" s="14"/>
      <c r="AMG52" s="14"/>
      <c r="AMH52" s="14"/>
    </row>
    <row r="53" spans="1:1022" s="14" customFormat="1" x14ac:dyDescent="0.2">
      <c r="A53" s="55" t="s">
        <v>14</v>
      </c>
      <c r="B53" s="71" t="s">
        <v>60</v>
      </c>
      <c r="C53" s="93">
        <v>100</v>
      </c>
      <c r="D53" s="94">
        <v>5</v>
      </c>
      <c r="E53" s="112">
        <v>20</v>
      </c>
      <c r="F53" s="37"/>
      <c r="G53" s="148">
        <f t="shared" si="4"/>
        <v>0</v>
      </c>
      <c r="H53" s="149">
        <f t="shared" si="5"/>
        <v>0</v>
      </c>
      <c r="I53" s="150">
        <v>5</v>
      </c>
      <c r="J53" s="151">
        <f t="shared" si="6"/>
        <v>25</v>
      </c>
      <c r="K53" s="152">
        <f t="shared" si="7"/>
        <v>0</v>
      </c>
      <c r="ALZ53" s="1"/>
      <c r="AMA53" s="1"/>
      <c r="AMB53" s="1"/>
      <c r="AMC53" s="1"/>
      <c r="AMD53" s="1"/>
      <c r="AME53" s="1"/>
      <c r="AMF53" s="1"/>
      <c r="AMG53" s="1"/>
      <c r="AMH53" s="1"/>
    </row>
    <row r="54" spans="1:1022" s="14" customFormat="1" x14ac:dyDescent="0.2">
      <c r="A54" s="55" t="s">
        <v>14</v>
      </c>
      <c r="B54" s="71" t="s">
        <v>61</v>
      </c>
      <c r="C54" s="93">
        <v>100</v>
      </c>
      <c r="D54" s="94">
        <v>5</v>
      </c>
      <c r="E54" s="112">
        <v>20</v>
      </c>
      <c r="F54" s="37"/>
      <c r="G54" s="148">
        <f t="shared" si="4"/>
        <v>0</v>
      </c>
      <c r="H54" s="149">
        <f t="shared" si="5"/>
        <v>0</v>
      </c>
      <c r="I54" s="150">
        <v>5</v>
      </c>
      <c r="J54" s="151">
        <f t="shared" si="6"/>
        <v>25</v>
      </c>
      <c r="K54" s="152">
        <f t="shared" si="7"/>
        <v>0</v>
      </c>
      <c r="ALX54" s="1"/>
      <c r="ALY54" s="1"/>
      <c r="ALZ54" s="1"/>
    </row>
    <row r="55" spans="1:1022" s="14" customFormat="1" x14ac:dyDescent="0.2">
      <c r="A55" s="53" t="s">
        <v>14</v>
      </c>
      <c r="B55" s="70" t="s">
        <v>62</v>
      </c>
      <c r="C55" s="90">
        <v>200</v>
      </c>
      <c r="D55" s="92">
        <v>10</v>
      </c>
      <c r="E55" s="107">
        <v>20</v>
      </c>
      <c r="F55" s="35"/>
      <c r="G55" s="143">
        <f t="shared" si="4"/>
        <v>0</v>
      </c>
      <c r="H55" s="144">
        <f t="shared" si="5"/>
        <v>0</v>
      </c>
      <c r="I55" s="145">
        <v>4.5</v>
      </c>
      <c r="J55" s="146">
        <f t="shared" si="6"/>
        <v>45</v>
      </c>
      <c r="K55" s="147">
        <f t="shared" si="7"/>
        <v>0</v>
      </c>
      <c r="ALX55" s="1"/>
      <c r="ALY55" s="1"/>
      <c r="ALZ55" s="1"/>
    </row>
    <row r="56" spans="1:1022" s="14" customFormat="1" x14ac:dyDescent="0.2">
      <c r="A56" s="53" t="s">
        <v>14</v>
      </c>
      <c r="B56" s="70" t="s">
        <v>63</v>
      </c>
      <c r="C56" s="90">
        <v>100</v>
      </c>
      <c r="D56" s="92">
        <v>10</v>
      </c>
      <c r="E56" s="107">
        <v>10</v>
      </c>
      <c r="F56" s="35"/>
      <c r="G56" s="143">
        <f t="shared" si="4"/>
        <v>0</v>
      </c>
      <c r="H56" s="144">
        <f t="shared" si="5"/>
        <v>0</v>
      </c>
      <c r="I56" s="145">
        <v>4.5</v>
      </c>
      <c r="J56" s="146">
        <f t="shared" si="6"/>
        <v>45</v>
      </c>
      <c r="K56" s="147">
        <f t="shared" si="7"/>
        <v>0</v>
      </c>
      <c r="ALX56" s="1"/>
      <c r="ALY56" s="1"/>
      <c r="ALZ56" s="1"/>
    </row>
    <row r="57" spans="1:1022" s="14" customFormat="1" x14ac:dyDescent="0.2">
      <c r="A57" s="55" t="s">
        <v>14</v>
      </c>
      <c r="B57" s="71" t="s">
        <v>199</v>
      </c>
      <c r="C57" s="93">
        <v>40</v>
      </c>
      <c r="D57" s="94">
        <v>5</v>
      </c>
      <c r="E57" s="112">
        <v>8</v>
      </c>
      <c r="F57" s="37"/>
      <c r="G57" s="148">
        <f t="shared" si="4"/>
        <v>0</v>
      </c>
      <c r="H57" s="149">
        <f t="shared" si="5"/>
        <v>0</v>
      </c>
      <c r="I57" s="150">
        <v>6.5030818215838275</v>
      </c>
      <c r="J57" s="151">
        <f t="shared" si="6"/>
        <v>32.51540910791914</v>
      </c>
      <c r="K57" s="152">
        <f t="shared" si="7"/>
        <v>0</v>
      </c>
      <c r="ALX57" s="1"/>
      <c r="ALY57" s="1"/>
      <c r="ALZ57" s="1"/>
    </row>
    <row r="58" spans="1:1022" s="14" customFormat="1" x14ac:dyDescent="0.2">
      <c r="A58" s="55" t="s">
        <v>14</v>
      </c>
      <c r="B58" s="71" t="s">
        <v>64</v>
      </c>
      <c r="C58" s="93">
        <v>40</v>
      </c>
      <c r="D58" s="94">
        <v>5</v>
      </c>
      <c r="E58" s="112">
        <v>8</v>
      </c>
      <c r="F58" s="37"/>
      <c r="G58" s="148">
        <f t="shared" si="4"/>
        <v>0</v>
      </c>
      <c r="H58" s="149">
        <f t="shared" si="5"/>
        <v>0</v>
      </c>
      <c r="I58" s="150">
        <v>6.5030818215838275</v>
      </c>
      <c r="J58" s="151">
        <f t="shared" si="6"/>
        <v>32.51540910791914</v>
      </c>
      <c r="K58" s="152">
        <f t="shared" si="7"/>
        <v>0</v>
      </c>
      <c r="ALX58" s="1"/>
      <c r="ALY58" s="1"/>
      <c r="ALZ58" s="1"/>
    </row>
    <row r="59" spans="1:1022" s="14" customFormat="1" x14ac:dyDescent="0.2">
      <c r="A59" s="55" t="s">
        <v>14</v>
      </c>
      <c r="B59" s="71" t="s">
        <v>65</v>
      </c>
      <c r="C59" s="93">
        <v>40</v>
      </c>
      <c r="D59" s="94">
        <v>5</v>
      </c>
      <c r="E59" s="112">
        <v>8</v>
      </c>
      <c r="F59" s="37"/>
      <c r="G59" s="148">
        <f t="shared" si="4"/>
        <v>0</v>
      </c>
      <c r="H59" s="149">
        <f t="shared" si="5"/>
        <v>0</v>
      </c>
      <c r="I59" s="150">
        <v>6.5030818215838275</v>
      </c>
      <c r="J59" s="151">
        <f t="shared" si="6"/>
        <v>32.51540910791914</v>
      </c>
      <c r="K59" s="152">
        <f t="shared" si="7"/>
        <v>0</v>
      </c>
      <c r="ALX59" s="1"/>
      <c r="ALY59" s="1"/>
      <c r="ALZ59" s="1"/>
    </row>
    <row r="60" spans="1:1022" x14ac:dyDescent="0.2">
      <c r="A60" s="55" t="s">
        <v>14</v>
      </c>
      <c r="B60" s="71" t="s">
        <v>66</v>
      </c>
      <c r="C60" s="93">
        <v>40</v>
      </c>
      <c r="D60" s="94">
        <v>5</v>
      </c>
      <c r="E60" s="112">
        <v>8</v>
      </c>
      <c r="F60" s="37"/>
      <c r="G60" s="148">
        <f t="shared" si="4"/>
        <v>0</v>
      </c>
      <c r="H60" s="149">
        <f t="shared" si="5"/>
        <v>0</v>
      </c>
      <c r="I60" s="150">
        <v>6.5030818215838275</v>
      </c>
      <c r="J60" s="151">
        <f t="shared" si="6"/>
        <v>32.51540910791914</v>
      </c>
      <c r="K60" s="152">
        <f t="shared" si="7"/>
        <v>0</v>
      </c>
      <c r="AMA60" s="14"/>
      <c r="AMB60" s="14"/>
      <c r="AMC60" s="14"/>
      <c r="AMD60" s="14"/>
      <c r="AME60" s="14"/>
      <c r="AMF60" s="14"/>
      <c r="AMG60" s="14"/>
      <c r="AMH60" s="14"/>
    </row>
    <row r="61" spans="1:1022" x14ac:dyDescent="0.2">
      <c r="A61" s="53" t="s">
        <v>14</v>
      </c>
      <c r="B61" s="70" t="s">
        <v>67</v>
      </c>
      <c r="C61" s="90">
        <v>150</v>
      </c>
      <c r="D61" s="92">
        <v>10</v>
      </c>
      <c r="E61" s="107">
        <v>15</v>
      </c>
      <c r="F61" s="36"/>
      <c r="G61" s="143">
        <f t="shared" si="4"/>
        <v>0</v>
      </c>
      <c r="H61" s="144">
        <f t="shared" si="5"/>
        <v>0</v>
      </c>
      <c r="I61" s="145">
        <v>5</v>
      </c>
      <c r="J61" s="146">
        <f t="shared" si="6"/>
        <v>50</v>
      </c>
      <c r="K61" s="147">
        <f t="shared" si="7"/>
        <v>0</v>
      </c>
      <c r="AMA61" s="14"/>
      <c r="AMB61" s="14"/>
      <c r="AMC61" s="14"/>
      <c r="AMD61" s="14"/>
      <c r="AME61" s="14"/>
      <c r="AMF61" s="14"/>
      <c r="AMG61" s="14"/>
      <c r="AMH61" s="14"/>
    </row>
    <row r="62" spans="1:1022" s="14" customFormat="1" x14ac:dyDescent="0.2">
      <c r="A62" s="55" t="s">
        <v>14</v>
      </c>
      <c r="B62" s="71" t="s">
        <v>200</v>
      </c>
      <c r="C62" s="93">
        <v>450</v>
      </c>
      <c r="D62" s="94">
        <v>10</v>
      </c>
      <c r="E62" s="112">
        <v>45</v>
      </c>
      <c r="F62" s="37"/>
      <c r="G62" s="148">
        <f t="shared" si="4"/>
        <v>0</v>
      </c>
      <c r="H62" s="149">
        <f t="shared" si="5"/>
        <v>0</v>
      </c>
      <c r="I62" s="150">
        <v>4</v>
      </c>
      <c r="J62" s="151">
        <f t="shared" si="6"/>
        <v>40</v>
      </c>
      <c r="K62" s="152">
        <f t="shared" si="7"/>
        <v>0</v>
      </c>
      <c r="ALX62" s="1"/>
      <c r="ALY62" s="1"/>
      <c r="ALZ62" s="1"/>
      <c r="AMA62" s="1"/>
      <c r="AMB62" s="1"/>
      <c r="AMC62" s="1"/>
      <c r="AMD62" s="1"/>
      <c r="AME62" s="1"/>
      <c r="AMF62" s="1"/>
      <c r="AMG62" s="1"/>
      <c r="AMH62" s="1"/>
    </row>
    <row r="63" spans="1:1022" s="14" customFormat="1" x14ac:dyDescent="0.2">
      <c r="A63" s="55" t="s">
        <v>14</v>
      </c>
      <c r="B63" s="71" t="s">
        <v>69</v>
      </c>
      <c r="C63" s="93">
        <v>450</v>
      </c>
      <c r="D63" s="94">
        <v>10</v>
      </c>
      <c r="E63" s="112">
        <v>45</v>
      </c>
      <c r="F63" s="37"/>
      <c r="G63" s="148">
        <f t="shared" si="4"/>
        <v>0</v>
      </c>
      <c r="H63" s="149">
        <f t="shared" si="5"/>
        <v>0</v>
      </c>
      <c r="I63" s="150">
        <v>4</v>
      </c>
      <c r="J63" s="151">
        <f t="shared" si="6"/>
        <v>40</v>
      </c>
      <c r="K63" s="152">
        <f t="shared" si="7"/>
        <v>0</v>
      </c>
      <c r="ALX63" s="1"/>
      <c r="ALY63" s="1"/>
      <c r="ALZ63" s="1"/>
    </row>
    <row r="64" spans="1:1022" s="14" customFormat="1" x14ac:dyDescent="0.2">
      <c r="A64" s="55" t="s">
        <v>14</v>
      </c>
      <c r="B64" s="71" t="s">
        <v>70</v>
      </c>
      <c r="C64" s="93">
        <v>450</v>
      </c>
      <c r="D64" s="94">
        <v>10</v>
      </c>
      <c r="E64" s="112">
        <v>45</v>
      </c>
      <c r="F64" s="37"/>
      <c r="G64" s="148">
        <f t="shared" si="4"/>
        <v>0</v>
      </c>
      <c r="H64" s="149">
        <f t="shared" si="5"/>
        <v>0</v>
      </c>
      <c r="I64" s="150">
        <v>4</v>
      </c>
      <c r="J64" s="151">
        <f t="shared" si="6"/>
        <v>40</v>
      </c>
      <c r="K64" s="152">
        <f t="shared" si="7"/>
        <v>0</v>
      </c>
      <c r="ALX64" s="1"/>
      <c r="ALY64" s="1"/>
      <c r="ALZ64" s="1"/>
    </row>
    <row r="65" spans="1:1014" s="14" customFormat="1" x14ac:dyDescent="0.2">
      <c r="A65" s="55" t="s">
        <v>14</v>
      </c>
      <c r="B65" s="71" t="s">
        <v>71</v>
      </c>
      <c r="C65" s="93">
        <v>450</v>
      </c>
      <c r="D65" s="94">
        <v>10</v>
      </c>
      <c r="E65" s="112">
        <v>45</v>
      </c>
      <c r="F65" s="37"/>
      <c r="G65" s="148">
        <f t="shared" si="4"/>
        <v>0</v>
      </c>
      <c r="H65" s="149">
        <f t="shared" si="5"/>
        <v>0</v>
      </c>
      <c r="I65" s="150">
        <v>4</v>
      </c>
      <c r="J65" s="151">
        <f t="shared" si="6"/>
        <v>40</v>
      </c>
      <c r="K65" s="152">
        <f t="shared" si="7"/>
        <v>0</v>
      </c>
      <c r="ALX65" s="1"/>
      <c r="ALY65" s="1"/>
      <c r="ALZ65" s="1"/>
    </row>
    <row r="66" spans="1:1014" s="14" customFormat="1" x14ac:dyDescent="0.2">
      <c r="A66" s="55" t="s">
        <v>14</v>
      </c>
      <c r="B66" s="71" t="s">
        <v>201</v>
      </c>
      <c r="C66" s="93">
        <v>250</v>
      </c>
      <c r="D66" s="94">
        <v>10</v>
      </c>
      <c r="E66" s="112">
        <v>25</v>
      </c>
      <c r="F66" s="37"/>
      <c r="G66" s="148">
        <f t="shared" si="4"/>
        <v>0</v>
      </c>
      <c r="H66" s="149">
        <f t="shared" si="5"/>
        <v>0</v>
      </c>
      <c r="I66" s="150">
        <v>4</v>
      </c>
      <c r="J66" s="151">
        <f t="shared" si="6"/>
        <v>40</v>
      </c>
      <c r="K66" s="152">
        <f t="shared" si="7"/>
        <v>0</v>
      </c>
      <c r="ALX66" s="1"/>
      <c r="ALY66" s="1"/>
      <c r="ALZ66" s="1"/>
    </row>
    <row r="67" spans="1:1014" s="14" customFormat="1" x14ac:dyDescent="0.2">
      <c r="A67" s="55" t="s">
        <v>14</v>
      </c>
      <c r="B67" s="71" t="s">
        <v>73</v>
      </c>
      <c r="C67" s="93">
        <v>250</v>
      </c>
      <c r="D67" s="94">
        <v>10</v>
      </c>
      <c r="E67" s="112">
        <v>25</v>
      </c>
      <c r="F67" s="37"/>
      <c r="G67" s="148">
        <f t="shared" ref="G67:G98" si="8">F67/E67</f>
        <v>0</v>
      </c>
      <c r="H67" s="149">
        <f t="shared" ref="H67:H98" si="9">F67*D67</f>
        <v>0</v>
      </c>
      <c r="I67" s="150">
        <v>4</v>
      </c>
      <c r="J67" s="151">
        <f t="shared" ref="J67:J98" si="10">I67*D67</f>
        <v>40</v>
      </c>
      <c r="K67" s="152">
        <f t="shared" ref="K67:K98" si="11">H67*I67</f>
        <v>0</v>
      </c>
      <c r="ALX67" s="1"/>
      <c r="ALY67" s="1"/>
      <c r="ALZ67" s="1"/>
    </row>
    <row r="68" spans="1:1014" s="14" customFormat="1" x14ac:dyDescent="0.2">
      <c r="A68" s="55" t="s">
        <v>14</v>
      </c>
      <c r="B68" s="71" t="s">
        <v>74</v>
      </c>
      <c r="C68" s="93">
        <v>250</v>
      </c>
      <c r="D68" s="94">
        <v>10</v>
      </c>
      <c r="E68" s="112">
        <v>25</v>
      </c>
      <c r="F68" s="37"/>
      <c r="G68" s="148">
        <f t="shared" si="8"/>
        <v>0</v>
      </c>
      <c r="H68" s="149">
        <f t="shared" si="9"/>
        <v>0</v>
      </c>
      <c r="I68" s="150">
        <v>4</v>
      </c>
      <c r="J68" s="151">
        <f t="shared" si="10"/>
        <v>40</v>
      </c>
      <c r="K68" s="152">
        <f t="shared" si="11"/>
        <v>0</v>
      </c>
      <c r="ALX68" s="1"/>
      <c r="ALY68" s="1"/>
      <c r="ALZ68" s="1"/>
    </row>
    <row r="69" spans="1:1014" s="14" customFormat="1" x14ac:dyDescent="0.2">
      <c r="A69" s="55" t="s">
        <v>14</v>
      </c>
      <c r="B69" s="71" t="s">
        <v>75</v>
      </c>
      <c r="C69" s="93">
        <v>250</v>
      </c>
      <c r="D69" s="94">
        <v>10</v>
      </c>
      <c r="E69" s="112">
        <v>25</v>
      </c>
      <c r="F69" s="37"/>
      <c r="G69" s="148">
        <f t="shared" si="8"/>
        <v>0</v>
      </c>
      <c r="H69" s="149">
        <f t="shared" si="9"/>
        <v>0</v>
      </c>
      <c r="I69" s="150">
        <v>4</v>
      </c>
      <c r="J69" s="151">
        <f t="shared" si="10"/>
        <v>40</v>
      </c>
      <c r="K69" s="152">
        <f t="shared" si="11"/>
        <v>0</v>
      </c>
      <c r="ALX69" s="1"/>
      <c r="ALY69" s="1"/>
      <c r="ALZ69" s="1"/>
    </row>
    <row r="70" spans="1:1014" s="14" customFormat="1" x14ac:dyDescent="0.2">
      <c r="A70" s="53" t="s">
        <v>14</v>
      </c>
      <c r="B70" s="70" t="s">
        <v>76</v>
      </c>
      <c r="C70" s="90">
        <v>100</v>
      </c>
      <c r="D70" s="92">
        <v>25</v>
      </c>
      <c r="E70" s="107">
        <v>4</v>
      </c>
      <c r="F70" s="35"/>
      <c r="G70" s="143">
        <f t="shared" si="8"/>
        <v>0</v>
      </c>
      <c r="H70" s="144">
        <f t="shared" si="9"/>
        <v>0</v>
      </c>
      <c r="I70" s="145">
        <v>5.5</v>
      </c>
      <c r="J70" s="146">
        <f t="shared" si="10"/>
        <v>137.5</v>
      </c>
      <c r="K70" s="147">
        <f t="shared" si="11"/>
        <v>0</v>
      </c>
      <c r="ALX70" s="1"/>
      <c r="ALY70" s="1"/>
      <c r="ALZ70" s="1"/>
    </row>
    <row r="71" spans="1:1014" s="14" customFormat="1" ht="16.25" customHeight="1" x14ac:dyDescent="0.2">
      <c r="A71" s="53" t="s">
        <v>14</v>
      </c>
      <c r="B71" s="70" t="s">
        <v>77</v>
      </c>
      <c r="C71" s="90">
        <v>275</v>
      </c>
      <c r="D71" s="92">
        <v>25</v>
      </c>
      <c r="E71" s="107">
        <v>11</v>
      </c>
      <c r="F71" s="35"/>
      <c r="G71" s="143">
        <f t="shared" si="8"/>
        <v>0</v>
      </c>
      <c r="H71" s="144">
        <f t="shared" si="9"/>
        <v>0</v>
      </c>
      <c r="I71" s="145">
        <v>5</v>
      </c>
      <c r="J71" s="146">
        <f t="shared" si="10"/>
        <v>125</v>
      </c>
      <c r="K71" s="147">
        <f t="shared" si="11"/>
        <v>0</v>
      </c>
      <c r="ALX71" s="1"/>
      <c r="ALY71" s="1"/>
      <c r="ALZ71" s="1"/>
    </row>
    <row r="72" spans="1:1014" s="14" customFormat="1" x14ac:dyDescent="0.2">
      <c r="A72" s="53" t="s">
        <v>14</v>
      </c>
      <c r="B72" s="70" t="s">
        <v>78</v>
      </c>
      <c r="C72" s="90">
        <v>300</v>
      </c>
      <c r="D72" s="92">
        <v>25</v>
      </c>
      <c r="E72" s="107">
        <v>12</v>
      </c>
      <c r="F72" s="35"/>
      <c r="G72" s="143">
        <f t="shared" si="8"/>
        <v>0</v>
      </c>
      <c r="H72" s="144">
        <f t="shared" si="9"/>
        <v>0</v>
      </c>
      <c r="I72" s="145">
        <v>4.5</v>
      </c>
      <c r="J72" s="146">
        <f t="shared" si="10"/>
        <v>112.5</v>
      </c>
      <c r="K72" s="147">
        <f t="shared" si="11"/>
        <v>0</v>
      </c>
      <c r="ALX72" s="1"/>
      <c r="ALY72" s="1"/>
      <c r="ALZ72" s="1"/>
    </row>
    <row r="73" spans="1:1014" s="14" customFormat="1" x14ac:dyDescent="0.2">
      <c r="A73" s="53" t="s">
        <v>14</v>
      </c>
      <c r="B73" s="70" t="s">
        <v>79</v>
      </c>
      <c r="C73" s="90">
        <v>275</v>
      </c>
      <c r="D73" s="92">
        <v>25</v>
      </c>
      <c r="E73" s="107">
        <v>11</v>
      </c>
      <c r="F73" s="35"/>
      <c r="G73" s="143">
        <f t="shared" si="8"/>
        <v>0</v>
      </c>
      <c r="H73" s="144">
        <f t="shared" si="9"/>
        <v>0</v>
      </c>
      <c r="I73" s="145">
        <v>5</v>
      </c>
      <c r="J73" s="146">
        <f t="shared" si="10"/>
        <v>125</v>
      </c>
      <c r="K73" s="147">
        <f t="shared" si="11"/>
        <v>0</v>
      </c>
      <c r="ALU73" s="1"/>
      <c r="ALV73" s="1"/>
      <c r="ALW73" s="1"/>
      <c r="ALX73" s="1"/>
      <c r="ALY73" s="1"/>
      <c r="ALZ73" s="1"/>
    </row>
    <row r="74" spans="1:1014" s="14" customFormat="1" x14ac:dyDescent="0.2">
      <c r="A74" s="53" t="s">
        <v>14</v>
      </c>
      <c r="B74" s="70" t="s">
        <v>80</v>
      </c>
      <c r="C74" s="90">
        <v>300</v>
      </c>
      <c r="D74" s="92">
        <v>25</v>
      </c>
      <c r="E74" s="107">
        <v>12</v>
      </c>
      <c r="F74" s="35"/>
      <c r="G74" s="143">
        <f t="shared" si="8"/>
        <v>0</v>
      </c>
      <c r="H74" s="144">
        <f t="shared" si="9"/>
        <v>0</v>
      </c>
      <c r="I74" s="145">
        <v>4.5</v>
      </c>
      <c r="J74" s="146">
        <f t="shared" si="10"/>
        <v>112.5</v>
      </c>
      <c r="K74" s="147">
        <f t="shared" si="11"/>
        <v>0</v>
      </c>
      <c r="ALZ74" s="1"/>
    </row>
    <row r="75" spans="1:1014" s="14" customFormat="1" x14ac:dyDescent="0.2">
      <c r="A75" s="53" t="s">
        <v>14</v>
      </c>
      <c r="B75" s="70" t="s">
        <v>81</v>
      </c>
      <c r="C75" s="90">
        <v>275</v>
      </c>
      <c r="D75" s="92">
        <v>25</v>
      </c>
      <c r="E75" s="107">
        <v>11</v>
      </c>
      <c r="F75" s="35"/>
      <c r="G75" s="143">
        <f t="shared" si="8"/>
        <v>0</v>
      </c>
      <c r="H75" s="144">
        <f t="shared" si="9"/>
        <v>0</v>
      </c>
      <c r="I75" s="145">
        <v>5</v>
      </c>
      <c r="J75" s="146">
        <f t="shared" si="10"/>
        <v>125</v>
      </c>
      <c r="K75" s="147">
        <f t="shared" si="11"/>
        <v>0</v>
      </c>
      <c r="ALZ75" s="1"/>
    </row>
    <row r="76" spans="1:1014" s="14" customFormat="1" x14ac:dyDescent="0.2">
      <c r="A76" s="53" t="s">
        <v>14</v>
      </c>
      <c r="B76" s="70" t="s">
        <v>82</v>
      </c>
      <c r="C76" s="90">
        <v>300</v>
      </c>
      <c r="D76" s="92">
        <v>25</v>
      </c>
      <c r="E76" s="107">
        <v>12</v>
      </c>
      <c r="F76" s="35"/>
      <c r="G76" s="143">
        <f t="shared" si="8"/>
        <v>0</v>
      </c>
      <c r="H76" s="144">
        <f t="shared" si="9"/>
        <v>0</v>
      </c>
      <c r="I76" s="145">
        <v>4.5</v>
      </c>
      <c r="J76" s="146">
        <f t="shared" si="10"/>
        <v>112.5</v>
      </c>
      <c r="K76" s="147">
        <f t="shared" si="11"/>
        <v>0</v>
      </c>
      <c r="ALZ76" s="1"/>
    </row>
    <row r="77" spans="1:1014" s="14" customFormat="1" x14ac:dyDescent="0.2">
      <c r="A77" s="53" t="s">
        <v>14</v>
      </c>
      <c r="B77" s="70" t="s">
        <v>83</v>
      </c>
      <c r="C77" s="90">
        <v>300</v>
      </c>
      <c r="D77" s="92">
        <v>25</v>
      </c>
      <c r="E77" s="107">
        <v>12</v>
      </c>
      <c r="F77" s="35"/>
      <c r="G77" s="143">
        <f t="shared" si="8"/>
        <v>0</v>
      </c>
      <c r="H77" s="144">
        <f t="shared" si="9"/>
        <v>0</v>
      </c>
      <c r="I77" s="145">
        <v>4.5</v>
      </c>
      <c r="J77" s="146">
        <f t="shared" si="10"/>
        <v>112.5</v>
      </c>
      <c r="K77" s="147">
        <f t="shared" si="11"/>
        <v>0</v>
      </c>
      <c r="ALU77" s="1"/>
      <c r="ALV77" s="1"/>
      <c r="ALW77" s="1"/>
      <c r="ALX77" s="1"/>
      <c r="ALY77" s="1"/>
      <c r="ALZ77" s="1"/>
    </row>
    <row r="78" spans="1:1014" s="14" customFormat="1" x14ac:dyDescent="0.2">
      <c r="A78" s="53" t="s">
        <v>14</v>
      </c>
      <c r="B78" s="70" t="s">
        <v>84</v>
      </c>
      <c r="C78" s="90">
        <v>300</v>
      </c>
      <c r="D78" s="92">
        <v>25</v>
      </c>
      <c r="E78" s="107">
        <v>12</v>
      </c>
      <c r="F78" s="35"/>
      <c r="G78" s="143">
        <f t="shared" si="8"/>
        <v>0</v>
      </c>
      <c r="H78" s="144">
        <f t="shared" si="9"/>
        <v>0</v>
      </c>
      <c r="I78" s="145">
        <v>4.5</v>
      </c>
      <c r="J78" s="146">
        <f t="shared" si="10"/>
        <v>112.5</v>
      </c>
      <c r="K78" s="147">
        <f t="shared" si="11"/>
        <v>0</v>
      </c>
      <c r="ALU78" s="1"/>
      <c r="ALV78" s="1"/>
      <c r="ALW78" s="1"/>
      <c r="ALX78" s="1"/>
      <c r="ALY78" s="1"/>
      <c r="ALZ78" s="1"/>
    </row>
    <row r="79" spans="1:1014" s="14" customFormat="1" x14ac:dyDescent="0.2">
      <c r="A79" s="53" t="s">
        <v>14</v>
      </c>
      <c r="B79" s="70" t="s">
        <v>85</v>
      </c>
      <c r="C79" s="90">
        <v>300</v>
      </c>
      <c r="D79" s="92">
        <v>25</v>
      </c>
      <c r="E79" s="107">
        <v>12</v>
      </c>
      <c r="F79" s="35"/>
      <c r="G79" s="143">
        <f t="shared" si="8"/>
        <v>0</v>
      </c>
      <c r="H79" s="144">
        <f t="shared" si="9"/>
        <v>0</v>
      </c>
      <c r="I79" s="145">
        <v>4.5</v>
      </c>
      <c r="J79" s="146">
        <f t="shared" si="10"/>
        <v>112.5</v>
      </c>
      <c r="K79" s="147">
        <f t="shared" si="11"/>
        <v>0</v>
      </c>
      <c r="ALU79" s="1"/>
      <c r="ALV79" s="1"/>
      <c r="ALW79" s="1"/>
      <c r="ALX79" s="1"/>
      <c r="ALY79" s="1"/>
      <c r="ALZ79" s="1"/>
    </row>
    <row r="80" spans="1:1014" s="14" customFormat="1" x14ac:dyDescent="0.2">
      <c r="A80" s="53" t="s">
        <v>14</v>
      </c>
      <c r="B80" s="70" t="s">
        <v>86</v>
      </c>
      <c r="C80" s="90">
        <v>300</v>
      </c>
      <c r="D80" s="92">
        <v>25</v>
      </c>
      <c r="E80" s="107">
        <v>12</v>
      </c>
      <c r="F80" s="35"/>
      <c r="G80" s="143">
        <f t="shared" si="8"/>
        <v>0</v>
      </c>
      <c r="H80" s="144">
        <f t="shared" si="9"/>
        <v>0</v>
      </c>
      <c r="I80" s="145">
        <v>4.5</v>
      </c>
      <c r="J80" s="146">
        <f t="shared" si="10"/>
        <v>112.5</v>
      </c>
      <c r="K80" s="147">
        <f t="shared" si="11"/>
        <v>0</v>
      </c>
      <c r="ALU80" s="1"/>
      <c r="ALV80" s="1"/>
      <c r="ALW80" s="1"/>
      <c r="ALX80" s="1"/>
      <c r="ALY80" s="1"/>
      <c r="ALZ80" s="1"/>
    </row>
    <row r="81" spans="1:1014" s="14" customFormat="1" x14ac:dyDescent="0.2">
      <c r="A81" s="56" t="s">
        <v>14</v>
      </c>
      <c r="B81" s="73" t="s">
        <v>87</v>
      </c>
      <c r="C81" s="96">
        <v>275</v>
      </c>
      <c r="D81" s="97">
        <v>25</v>
      </c>
      <c r="E81" s="108">
        <v>11</v>
      </c>
      <c r="F81" s="39"/>
      <c r="G81" s="153">
        <f t="shared" si="8"/>
        <v>0</v>
      </c>
      <c r="H81" s="154">
        <f t="shared" si="9"/>
        <v>0</v>
      </c>
      <c r="I81" s="155"/>
      <c r="J81" s="40">
        <f t="shared" si="10"/>
        <v>0</v>
      </c>
      <c r="K81" s="41">
        <f t="shared" si="11"/>
        <v>0</v>
      </c>
      <c r="ALU81" s="1"/>
      <c r="ALV81" s="1"/>
      <c r="ALW81" s="1"/>
      <c r="ALX81" s="1"/>
      <c r="ALY81" s="1"/>
      <c r="ALZ81" s="1"/>
    </row>
    <row r="82" spans="1:1014" s="14" customFormat="1" x14ac:dyDescent="0.2">
      <c r="A82" s="56" t="s">
        <v>14</v>
      </c>
      <c r="B82" s="73" t="s">
        <v>88</v>
      </c>
      <c r="C82" s="96">
        <v>275</v>
      </c>
      <c r="D82" s="97">
        <v>25</v>
      </c>
      <c r="E82" s="108">
        <v>11</v>
      </c>
      <c r="F82" s="39"/>
      <c r="G82" s="153">
        <f t="shared" si="8"/>
        <v>0</v>
      </c>
      <c r="H82" s="154">
        <f t="shared" si="9"/>
        <v>0</v>
      </c>
      <c r="I82" s="155"/>
      <c r="J82" s="40">
        <f t="shared" si="10"/>
        <v>0</v>
      </c>
      <c r="K82" s="41">
        <f t="shared" si="11"/>
        <v>0</v>
      </c>
      <c r="ALU82" s="1"/>
      <c r="ALV82" s="1"/>
      <c r="ALW82" s="1"/>
      <c r="ALX82" s="1"/>
      <c r="ALY82" s="1"/>
      <c r="ALZ82" s="1"/>
    </row>
    <row r="83" spans="1:1014" s="14" customFormat="1" x14ac:dyDescent="0.2">
      <c r="A83" s="56" t="s">
        <v>14</v>
      </c>
      <c r="B83" s="73" t="s">
        <v>89</v>
      </c>
      <c r="C83" s="96">
        <v>300</v>
      </c>
      <c r="D83" s="97">
        <v>25</v>
      </c>
      <c r="E83" s="108">
        <v>12</v>
      </c>
      <c r="F83" s="39"/>
      <c r="G83" s="153">
        <f t="shared" si="8"/>
        <v>0</v>
      </c>
      <c r="H83" s="154">
        <f t="shared" si="9"/>
        <v>0</v>
      </c>
      <c r="I83" s="155"/>
      <c r="J83" s="40">
        <f t="shared" si="10"/>
        <v>0</v>
      </c>
      <c r="K83" s="41">
        <f t="shared" si="11"/>
        <v>0</v>
      </c>
      <c r="ALU83" s="1"/>
      <c r="ALV83" s="1"/>
      <c r="ALW83" s="1"/>
      <c r="ALX83" s="1"/>
      <c r="ALY83" s="1"/>
      <c r="ALZ83" s="1"/>
    </row>
    <row r="84" spans="1:1014" s="14" customFormat="1" x14ac:dyDescent="0.2">
      <c r="A84" s="56" t="s">
        <v>14</v>
      </c>
      <c r="B84" s="73" t="s">
        <v>90</v>
      </c>
      <c r="C84" s="96">
        <v>300</v>
      </c>
      <c r="D84" s="97">
        <v>25</v>
      </c>
      <c r="E84" s="108">
        <v>12</v>
      </c>
      <c r="F84" s="39"/>
      <c r="G84" s="153">
        <f t="shared" si="8"/>
        <v>0</v>
      </c>
      <c r="H84" s="154">
        <f t="shared" si="9"/>
        <v>0</v>
      </c>
      <c r="I84" s="155"/>
      <c r="J84" s="40">
        <f t="shared" si="10"/>
        <v>0</v>
      </c>
      <c r="K84" s="41">
        <f t="shared" si="11"/>
        <v>0</v>
      </c>
      <c r="ALU84" s="1"/>
      <c r="ALV84" s="1"/>
      <c r="ALW84" s="1"/>
      <c r="ALX84" s="1"/>
      <c r="ALY84" s="1"/>
      <c r="ALZ84" s="1"/>
    </row>
    <row r="85" spans="1:1014" s="14" customFormat="1" x14ac:dyDescent="0.2">
      <c r="A85" s="55" t="s">
        <v>14</v>
      </c>
      <c r="B85" s="71" t="s">
        <v>91</v>
      </c>
      <c r="C85" s="93">
        <v>200</v>
      </c>
      <c r="D85" s="94">
        <v>10</v>
      </c>
      <c r="E85" s="112">
        <v>20</v>
      </c>
      <c r="F85" s="37"/>
      <c r="G85" s="148">
        <f t="shared" si="8"/>
        <v>0</v>
      </c>
      <c r="H85" s="149">
        <f t="shared" si="9"/>
        <v>0</v>
      </c>
      <c r="I85" s="150">
        <v>5</v>
      </c>
      <c r="J85" s="151">
        <f t="shared" si="10"/>
        <v>50</v>
      </c>
      <c r="K85" s="152">
        <f t="shared" si="11"/>
        <v>0</v>
      </c>
      <c r="ALX85" s="1"/>
      <c r="ALY85" s="1"/>
      <c r="ALZ85" s="1"/>
    </row>
    <row r="86" spans="1:1014" s="14" customFormat="1" x14ac:dyDescent="0.2">
      <c r="A86" s="55" t="s">
        <v>14</v>
      </c>
      <c r="B86" s="71" t="s">
        <v>92</v>
      </c>
      <c r="C86" s="93">
        <v>100</v>
      </c>
      <c r="D86" s="94">
        <v>10</v>
      </c>
      <c r="E86" s="112">
        <v>10</v>
      </c>
      <c r="F86" s="37"/>
      <c r="G86" s="148">
        <f t="shared" si="8"/>
        <v>0</v>
      </c>
      <c r="H86" s="149">
        <f t="shared" si="9"/>
        <v>0</v>
      </c>
      <c r="I86" s="150">
        <v>5</v>
      </c>
      <c r="J86" s="151">
        <f t="shared" si="10"/>
        <v>50</v>
      </c>
      <c r="K86" s="152">
        <f t="shared" si="11"/>
        <v>0</v>
      </c>
      <c r="ALX86" s="1"/>
      <c r="ALY86" s="1"/>
      <c r="ALZ86" s="1"/>
    </row>
    <row r="87" spans="1:1014" s="14" customFormat="1" x14ac:dyDescent="0.2">
      <c r="A87" s="55" t="s">
        <v>14</v>
      </c>
      <c r="B87" s="71" t="s">
        <v>93</v>
      </c>
      <c r="C87" s="93">
        <v>200</v>
      </c>
      <c r="D87" s="94">
        <v>10</v>
      </c>
      <c r="E87" s="112">
        <v>20</v>
      </c>
      <c r="F87" s="37"/>
      <c r="G87" s="148">
        <f t="shared" si="8"/>
        <v>0</v>
      </c>
      <c r="H87" s="149">
        <f t="shared" si="9"/>
        <v>0</v>
      </c>
      <c r="I87" s="150">
        <v>5</v>
      </c>
      <c r="J87" s="151">
        <f t="shared" si="10"/>
        <v>50</v>
      </c>
      <c r="K87" s="152">
        <f t="shared" si="11"/>
        <v>0</v>
      </c>
      <c r="ALX87" s="1"/>
      <c r="ALY87" s="1"/>
      <c r="ALZ87" s="1"/>
    </row>
    <row r="88" spans="1:1014" s="14" customFormat="1" x14ac:dyDescent="0.2">
      <c r="A88" s="55" t="s">
        <v>14</v>
      </c>
      <c r="B88" s="71" t="s">
        <v>94</v>
      </c>
      <c r="C88" s="93">
        <v>100</v>
      </c>
      <c r="D88" s="94">
        <v>10</v>
      </c>
      <c r="E88" s="112">
        <v>10</v>
      </c>
      <c r="F88" s="37"/>
      <c r="G88" s="148">
        <f t="shared" si="8"/>
        <v>0</v>
      </c>
      <c r="H88" s="149">
        <f t="shared" si="9"/>
        <v>0</v>
      </c>
      <c r="I88" s="150">
        <v>5</v>
      </c>
      <c r="J88" s="151">
        <f t="shared" si="10"/>
        <v>50</v>
      </c>
      <c r="K88" s="152">
        <f t="shared" si="11"/>
        <v>0</v>
      </c>
      <c r="ALX88" s="1"/>
      <c r="ALY88" s="1"/>
      <c r="ALZ88" s="1"/>
    </row>
    <row r="89" spans="1:1014" s="14" customFormat="1" x14ac:dyDescent="0.2">
      <c r="A89" s="53" t="s">
        <v>14</v>
      </c>
      <c r="B89" s="70" t="s">
        <v>202</v>
      </c>
      <c r="C89" s="90">
        <v>250</v>
      </c>
      <c r="D89" s="92">
        <v>10</v>
      </c>
      <c r="E89" s="107">
        <v>25</v>
      </c>
      <c r="F89" s="35"/>
      <c r="G89" s="143">
        <f t="shared" si="8"/>
        <v>0</v>
      </c>
      <c r="H89" s="144">
        <f t="shared" si="9"/>
        <v>0</v>
      </c>
      <c r="I89" s="145">
        <v>5.5</v>
      </c>
      <c r="J89" s="146">
        <f t="shared" si="10"/>
        <v>55</v>
      </c>
      <c r="K89" s="147">
        <f t="shared" si="11"/>
        <v>0</v>
      </c>
      <c r="ALX89" s="1"/>
      <c r="ALY89" s="1"/>
      <c r="ALZ89" s="1"/>
    </row>
    <row r="90" spans="1:1014" s="14" customFormat="1" x14ac:dyDescent="0.2">
      <c r="A90" s="53" t="s">
        <v>14</v>
      </c>
      <c r="B90" s="70" t="s">
        <v>203</v>
      </c>
      <c r="C90" s="90">
        <v>130</v>
      </c>
      <c r="D90" s="92">
        <v>10</v>
      </c>
      <c r="E90" s="107">
        <v>13</v>
      </c>
      <c r="F90" s="35"/>
      <c r="G90" s="143">
        <f t="shared" si="8"/>
        <v>0</v>
      </c>
      <c r="H90" s="144">
        <f t="shared" si="9"/>
        <v>0</v>
      </c>
      <c r="I90" s="145">
        <v>5.5</v>
      </c>
      <c r="J90" s="146">
        <f t="shared" si="10"/>
        <v>55</v>
      </c>
      <c r="K90" s="147">
        <f t="shared" si="11"/>
        <v>0</v>
      </c>
      <c r="ALX90" s="1"/>
      <c r="ALY90" s="1"/>
      <c r="ALZ90" s="1"/>
    </row>
    <row r="91" spans="1:1014" s="14" customFormat="1" x14ac:dyDescent="0.2">
      <c r="A91" s="55" t="s">
        <v>14</v>
      </c>
      <c r="B91" s="71" t="s">
        <v>95</v>
      </c>
      <c r="C91" s="93">
        <v>100</v>
      </c>
      <c r="D91" s="94">
        <v>5</v>
      </c>
      <c r="E91" s="112">
        <v>20</v>
      </c>
      <c r="F91" s="37"/>
      <c r="G91" s="148">
        <f t="shared" si="8"/>
        <v>0</v>
      </c>
      <c r="H91" s="149">
        <f t="shared" si="9"/>
        <v>0</v>
      </c>
      <c r="I91" s="150">
        <v>5</v>
      </c>
      <c r="J91" s="151">
        <f t="shared" si="10"/>
        <v>25</v>
      </c>
      <c r="K91" s="152">
        <f t="shared" si="11"/>
        <v>0</v>
      </c>
      <c r="ALX91" s="1"/>
      <c r="ALY91" s="1"/>
      <c r="ALZ91" s="1"/>
    </row>
    <row r="92" spans="1:1014" s="14" customFormat="1" x14ac:dyDescent="0.2">
      <c r="A92" s="53" t="s">
        <v>14</v>
      </c>
      <c r="B92" s="70" t="s">
        <v>96</v>
      </c>
      <c r="C92" s="90">
        <v>150</v>
      </c>
      <c r="D92" s="92">
        <v>10</v>
      </c>
      <c r="E92" s="107">
        <v>15</v>
      </c>
      <c r="F92" s="35"/>
      <c r="G92" s="143">
        <f t="shared" si="8"/>
        <v>0</v>
      </c>
      <c r="H92" s="144">
        <f t="shared" si="9"/>
        <v>0</v>
      </c>
      <c r="I92" s="145">
        <v>5.5</v>
      </c>
      <c r="J92" s="146">
        <f t="shared" si="10"/>
        <v>55</v>
      </c>
      <c r="K92" s="147">
        <f t="shared" si="11"/>
        <v>0</v>
      </c>
      <c r="ALX92" s="1"/>
      <c r="ALY92" s="1"/>
      <c r="ALZ92" s="1"/>
    </row>
    <row r="93" spans="1:1014" s="14" customFormat="1" x14ac:dyDescent="0.2">
      <c r="A93" s="56" t="s">
        <v>14</v>
      </c>
      <c r="B93" s="73" t="s">
        <v>97</v>
      </c>
      <c r="C93" s="98">
        <v>280</v>
      </c>
      <c r="D93" s="97">
        <f t="shared" ref="D93:D102" si="12">C93/20</f>
        <v>14</v>
      </c>
      <c r="E93" s="108">
        <v>20</v>
      </c>
      <c r="F93" s="39"/>
      <c r="G93" s="153">
        <f t="shared" si="8"/>
        <v>0</v>
      </c>
      <c r="H93" s="154">
        <f t="shared" si="9"/>
        <v>0</v>
      </c>
      <c r="I93" s="155">
        <v>5.5</v>
      </c>
      <c r="J93" s="156">
        <f t="shared" si="10"/>
        <v>77</v>
      </c>
      <c r="K93" s="157">
        <f t="shared" si="11"/>
        <v>0</v>
      </c>
      <c r="ALX93" s="1"/>
      <c r="ALY93" s="1"/>
      <c r="ALZ93" s="1"/>
    </row>
    <row r="94" spans="1:1014" s="14" customFormat="1" x14ac:dyDescent="0.2">
      <c r="A94" s="56" t="s">
        <v>14</v>
      </c>
      <c r="B94" s="74" t="s">
        <v>98</v>
      </c>
      <c r="C94" s="98">
        <v>280</v>
      </c>
      <c r="D94" s="97">
        <f t="shared" si="12"/>
        <v>14</v>
      </c>
      <c r="E94" s="108">
        <v>20</v>
      </c>
      <c r="F94" s="39"/>
      <c r="G94" s="153">
        <f t="shared" si="8"/>
        <v>0</v>
      </c>
      <c r="H94" s="154">
        <f t="shared" si="9"/>
        <v>0</v>
      </c>
      <c r="I94" s="155">
        <v>6</v>
      </c>
      <c r="J94" s="156">
        <f t="shared" si="10"/>
        <v>84</v>
      </c>
      <c r="K94" s="157">
        <f t="shared" si="11"/>
        <v>0</v>
      </c>
      <c r="ALX94" s="1"/>
      <c r="ALY94" s="1"/>
      <c r="ALZ94" s="1"/>
    </row>
    <row r="95" spans="1:1014" s="14" customFormat="1" x14ac:dyDescent="0.2">
      <c r="A95" s="56" t="s">
        <v>14</v>
      </c>
      <c r="B95" s="74" t="s">
        <v>99</v>
      </c>
      <c r="C95" s="98">
        <v>280</v>
      </c>
      <c r="D95" s="97">
        <f t="shared" si="12"/>
        <v>14</v>
      </c>
      <c r="E95" s="108">
        <v>20</v>
      </c>
      <c r="F95" s="39"/>
      <c r="G95" s="153">
        <f t="shared" si="8"/>
        <v>0</v>
      </c>
      <c r="H95" s="154">
        <f t="shared" si="9"/>
        <v>0</v>
      </c>
      <c r="I95" s="155">
        <v>6</v>
      </c>
      <c r="J95" s="156">
        <f t="shared" si="10"/>
        <v>84</v>
      </c>
      <c r="K95" s="157">
        <f t="shared" si="11"/>
        <v>0</v>
      </c>
      <c r="ALX95" s="1"/>
      <c r="ALY95" s="1"/>
      <c r="ALZ95" s="1"/>
    </row>
    <row r="96" spans="1:1014" s="14" customFormat="1" x14ac:dyDescent="0.2">
      <c r="A96" s="56" t="s">
        <v>14</v>
      </c>
      <c r="B96" s="74" t="s">
        <v>100</v>
      </c>
      <c r="C96" s="98">
        <v>280</v>
      </c>
      <c r="D96" s="97">
        <f t="shared" si="12"/>
        <v>14</v>
      </c>
      <c r="E96" s="108">
        <v>20</v>
      </c>
      <c r="F96" s="39"/>
      <c r="G96" s="153">
        <f t="shared" si="8"/>
        <v>0</v>
      </c>
      <c r="H96" s="154">
        <f t="shared" si="9"/>
        <v>0</v>
      </c>
      <c r="I96" s="155">
        <v>6</v>
      </c>
      <c r="J96" s="156">
        <f t="shared" si="10"/>
        <v>84</v>
      </c>
      <c r="K96" s="157">
        <f t="shared" si="11"/>
        <v>0</v>
      </c>
      <c r="ALX96" s="1"/>
      <c r="ALY96" s="1"/>
      <c r="ALZ96" s="1"/>
    </row>
    <row r="97" spans="1:1022" s="14" customFormat="1" x14ac:dyDescent="0.2">
      <c r="A97" s="56" t="s">
        <v>14</v>
      </c>
      <c r="B97" s="74" t="s">
        <v>101</v>
      </c>
      <c r="C97" s="98">
        <v>320</v>
      </c>
      <c r="D97" s="97">
        <f t="shared" si="12"/>
        <v>16</v>
      </c>
      <c r="E97" s="108">
        <v>20</v>
      </c>
      <c r="F97" s="39"/>
      <c r="G97" s="153">
        <f t="shared" si="8"/>
        <v>0</v>
      </c>
      <c r="H97" s="154">
        <f t="shared" si="9"/>
        <v>0</v>
      </c>
      <c r="I97" s="155">
        <v>5</v>
      </c>
      <c r="J97" s="156">
        <f t="shared" si="10"/>
        <v>80</v>
      </c>
      <c r="K97" s="157">
        <f t="shared" si="11"/>
        <v>0</v>
      </c>
      <c r="ALX97" s="1"/>
      <c r="ALY97" s="1"/>
      <c r="ALZ97" s="1"/>
    </row>
    <row r="98" spans="1:1022" s="14" customFormat="1" x14ac:dyDescent="0.2">
      <c r="A98" s="56" t="s">
        <v>14</v>
      </c>
      <c r="B98" s="74" t="s">
        <v>102</v>
      </c>
      <c r="C98" s="98">
        <v>280</v>
      </c>
      <c r="D98" s="97">
        <f t="shared" si="12"/>
        <v>14</v>
      </c>
      <c r="E98" s="108">
        <v>20</v>
      </c>
      <c r="F98" s="39"/>
      <c r="G98" s="153">
        <f t="shared" si="8"/>
        <v>0</v>
      </c>
      <c r="H98" s="154">
        <f t="shared" si="9"/>
        <v>0</v>
      </c>
      <c r="I98" s="155">
        <v>7</v>
      </c>
      <c r="J98" s="156">
        <f t="shared" si="10"/>
        <v>98</v>
      </c>
      <c r="K98" s="157">
        <f t="shared" si="11"/>
        <v>0</v>
      </c>
      <c r="ALX98" s="1"/>
      <c r="ALY98" s="1"/>
      <c r="ALZ98" s="1"/>
    </row>
    <row r="99" spans="1:1022" s="14" customFormat="1" x14ac:dyDescent="0.2">
      <c r="A99" s="56" t="s">
        <v>14</v>
      </c>
      <c r="B99" s="74" t="s">
        <v>103</v>
      </c>
      <c r="C99" s="98">
        <v>260</v>
      </c>
      <c r="D99" s="97">
        <f t="shared" si="12"/>
        <v>13</v>
      </c>
      <c r="E99" s="108">
        <v>20</v>
      </c>
      <c r="F99" s="39"/>
      <c r="G99" s="153">
        <f t="shared" ref="G99:G104" si="13">F99/E99</f>
        <v>0</v>
      </c>
      <c r="H99" s="154">
        <f t="shared" ref="H99:H104" si="14">F99*D99</f>
        <v>0</v>
      </c>
      <c r="I99" s="155">
        <v>5.5</v>
      </c>
      <c r="J99" s="156">
        <f t="shared" ref="J99:J104" si="15">I99*D99</f>
        <v>71.5</v>
      </c>
      <c r="K99" s="157">
        <f t="shared" ref="K99:K104" si="16">H99*I99</f>
        <v>0</v>
      </c>
      <c r="ALX99" s="1"/>
      <c r="ALY99" s="1"/>
      <c r="ALZ99" s="1"/>
    </row>
    <row r="100" spans="1:1022" s="14" customFormat="1" x14ac:dyDescent="0.2">
      <c r="A100" s="56" t="s">
        <v>14</v>
      </c>
      <c r="B100" s="74" t="s">
        <v>104</v>
      </c>
      <c r="C100" s="98">
        <v>220</v>
      </c>
      <c r="D100" s="97">
        <f t="shared" si="12"/>
        <v>11</v>
      </c>
      <c r="E100" s="108">
        <v>20</v>
      </c>
      <c r="F100" s="39"/>
      <c r="G100" s="153">
        <f t="shared" si="13"/>
        <v>0</v>
      </c>
      <c r="H100" s="154">
        <f t="shared" si="14"/>
        <v>0</v>
      </c>
      <c r="I100" s="155">
        <v>6</v>
      </c>
      <c r="J100" s="156">
        <f t="shared" si="15"/>
        <v>66</v>
      </c>
      <c r="K100" s="157">
        <f t="shared" si="16"/>
        <v>0</v>
      </c>
      <c r="ALX100" s="1"/>
      <c r="ALY100" s="1"/>
      <c r="ALZ100" s="1"/>
    </row>
    <row r="101" spans="1:1022" s="14" customFormat="1" x14ac:dyDescent="0.2">
      <c r="A101" s="56" t="s">
        <v>14</v>
      </c>
      <c r="B101" s="74" t="s">
        <v>105</v>
      </c>
      <c r="C101" s="98">
        <v>300</v>
      </c>
      <c r="D101" s="97">
        <f t="shared" si="12"/>
        <v>15</v>
      </c>
      <c r="E101" s="108">
        <v>20</v>
      </c>
      <c r="F101" s="39"/>
      <c r="G101" s="153">
        <f t="shared" si="13"/>
        <v>0</v>
      </c>
      <c r="H101" s="154">
        <f t="shared" si="14"/>
        <v>0</v>
      </c>
      <c r="I101" s="155">
        <v>5</v>
      </c>
      <c r="J101" s="156">
        <f t="shared" si="15"/>
        <v>75</v>
      </c>
      <c r="K101" s="157">
        <f t="shared" si="16"/>
        <v>0</v>
      </c>
      <c r="ALX101" s="1"/>
      <c r="ALY101" s="1"/>
      <c r="ALZ101" s="1"/>
    </row>
    <row r="102" spans="1:1022" x14ac:dyDescent="0.2">
      <c r="A102" s="56" t="s">
        <v>14</v>
      </c>
      <c r="B102" s="74" t="s">
        <v>106</v>
      </c>
      <c r="C102" s="98">
        <v>200</v>
      </c>
      <c r="D102" s="97">
        <f t="shared" si="12"/>
        <v>10</v>
      </c>
      <c r="E102" s="108">
        <v>20</v>
      </c>
      <c r="F102" s="39"/>
      <c r="G102" s="153">
        <f t="shared" si="13"/>
        <v>0</v>
      </c>
      <c r="H102" s="154">
        <f t="shared" si="14"/>
        <v>0</v>
      </c>
      <c r="I102" s="155">
        <v>6</v>
      </c>
      <c r="J102" s="156">
        <f t="shared" si="15"/>
        <v>60</v>
      </c>
      <c r="K102" s="157">
        <f t="shared" si="16"/>
        <v>0</v>
      </c>
      <c r="AMA102" s="14"/>
      <c r="AMB102" s="14"/>
      <c r="AMC102" s="14"/>
      <c r="AMD102" s="14"/>
      <c r="AME102" s="14"/>
      <c r="AMF102" s="14"/>
      <c r="AMG102" s="14"/>
      <c r="AMH102" s="14"/>
    </row>
    <row r="103" spans="1:1022" x14ac:dyDescent="0.2">
      <c r="A103" s="56" t="s">
        <v>14</v>
      </c>
      <c r="B103" s="74" t="s">
        <v>107</v>
      </c>
      <c r="C103" s="98">
        <v>400</v>
      </c>
      <c r="D103" s="97">
        <v>10</v>
      </c>
      <c r="E103" s="108">
        <v>40</v>
      </c>
      <c r="F103" s="39"/>
      <c r="G103" s="153">
        <f t="shared" si="13"/>
        <v>0</v>
      </c>
      <c r="H103" s="154">
        <f t="shared" si="14"/>
        <v>0</v>
      </c>
      <c r="I103" s="155"/>
      <c r="J103" s="156">
        <f t="shared" si="15"/>
        <v>0</v>
      </c>
      <c r="K103" s="157">
        <f t="shared" si="16"/>
        <v>0</v>
      </c>
      <c r="AMA103" s="14"/>
      <c r="AMB103" s="14"/>
      <c r="AMC103" s="14"/>
      <c r="AMD103" s="14"/>
      <c r="AME103" s="14"/>
      <c r="AMF103" s="14"/>
      <c r="AMG103" s="14"/>
      <c r="AMH103" s="14"/>
    </row>
    <row r="104" spans="1:1022" s="14" customFormat="1" x14ac:dyDescent="0.2">
      <c r="A104" s="56" t="s">
        <v>14</v>
      </c>
      <c r="B104" s="74" t="s">
        <v>108</v>
      </c>
      <c r="C104" s="98">
        <v>400</v>
      </c>
      <c r="D104" s="97">
        <v>10</v>
      </c>
      <c r="E104" s="108">
        <v>40</v>
      </c>
      <c r="F104" s="39"/>
      <c r="G104" s="153">
        <f t="shared" si="13"/>
        <v>0</v>
      </c>
      <c r="H104" s="154">
        <f t="shared" si="14"/>
        <v>0</v>
      </c>
      <c r="I104" s="155">
        <v>2</v>
      </c>
      <c r="J104" s="156">
        <f t="shared" si="15"/>
        <v>20</v>
      </c>
      <c r="K104" s="157">
        <f t="shared" si="16"/>
        <v>0</v>
      </c>
      <c r="ALX104" s="1"/>
      <c r="ALY104" s="1"/>
      <c r="ALZ104" s="1"/>
      <c r="AMA104" s="1"/>
      <c r="AMB104" s="1"/>
      <c r="AMC104" s="1"/>
      <c r="AMD104" s="1"/>
      <c r="AME104" s="1"/>
      <c r="AMF104" s="1"/>
      <c r="AMG104" s="1"/>
      <c r="AMH104" s="1"/>
    </row>
    <row r="105" spans="1:1022" s="17" customFormat="1" ht="22.25" customHeight="1" x14ac:dyDescent="0.2">
      <c r="A105" s="57" t="s">
        <v>109</v>
      </c>
      <c r="B105" s="75"/>
      <c r="C105" s="99"/>
      <c r="D105" s="100"/>
      <c r="E105" s="100"/>
      <c r="F105" s="16">
        <f>SUM(F3:F104)</f>
        <v>0</v>
      </c>
      <c r="G105" s="15">
        <f>SUM(G3:G104)</f>
        <v>0</v>
      </c>
      <c r="H105" s="16">
        <f>SUM(H3:H104)</f>
        <v>0</v>
      </c>
      <c r="I105" s="158"/>
      <c r="J105" s="159"/>
      <c r="K105" s="160">
        <f>SUM(K3:K104)</f>
        <v>0</v>
      </c>
      <c r="ALX105" s="18"/>
      <c r="ALY105" s="18"/>
      <c r="ALZ105" s="18"/>
    </row>
    <row r="106" spans="1:1022" s="49" customFormat="1" ht="10" customHeight="1" x14ac:dyDescent="0.2">
      <c r="A106" s="58"/>
      <c r="B106" s="58"/>
      <c r="C106" s="101"/>
      <c r="D106" s="102"/>
      <c r="E106" s="47"/>
      <c r="F106" s="48"/>
      <c r="G106" s="161"/>
      <c r="H106" s="58"/>
      <c r="I106" s="161"/>
      <c r="J106" s="161"/>
      <c r="K106" s="161"/>
      <c r="ALS106" s="50"/>
      <c r="ALT106" s="50"/>
      <c r="ALU106" s="50"/>
      <c r="ALV106" s="50"/>
      <c r="ALW106" s="50"/>
      <c r="ALX106" s="50"/>
    </row>
    <row r="107" spans="1:1022" s="14" customFormat="1" ht="15" customHeight="1" x14ac:dyDescent="0.2">
      <c r="A107" s="59" t="s">
        <v>110</v>
      </c>
      <c r="B107" s="71" t="s">
        <v>76</v>
      </c>
      <c r="C107" s="93">
        <v>100</v>
      </c>
      <c r="D107" s="103">
        <v>25</v>
      </c>
      <c r="E107" s="94">
        <v>4</v>
      </c>
      <c r="F107" s="37"/>
      <c r="G107" s="148">
        <f>F107/E107</f>
        <v>0</v>
      </c>
      <c r="H107" s="149">
        <f>F107*D107</f>
        <v>0</v>
      </c>
      <c r="I107" s="162">
        <v>5.5</v>
      </c>
      <c r="J107" s="151">
        <f t="shared" ref="J107:J125" si="17">I107*D107</f>
        <v>137.5</v>
      </c>
      <c r="K107" s="152">
        <f>H107*I107</f>
        <v>0</v>
      </c>
      <c r="ALX107" s="1"/>
      <c r="ALY107" s="1"/>
      <c r="ALZ107" s="1"/>
    </row>
    <row r="108" spans="1:1022" s="14" customFormat="1" x14ac:dyDescent="0.2">
      <c r="A108" s="55" t="s">
        <v>110</v>
      </c>
      <c r="B108" s="71" t="s">
        <v>77</v>
      </c>
      <c r="C108" s="93">
        <v>275</v>
      </c>
      <c r="D108" s="103">
        <v>25</v>
      </c>
      <c r="E108" s="94">
        <v>11</v>
      </c>
      <c r="F108" s="37"/>
      <c r="G108" s="148">
        <f t="shared" ref="G108:G125" si="18">F108/E108</f>
        <v>0</v>
      </c>
      <c r="H108" s="149">
        <f t="shared" ref="H108:H125" si="19">F108*D108</f>
        <v>0</v>
      </c>
      <c r="I108" s="162">
        <v>5</v>
      </c>
      <c r="J108" s="151">
        <f t="shared" si="17"/>
        <v>125</v>
      </c>
      <c r="K108" s="152">
        <f t="shared" ref="K108:K125" si="20">H108*I108</f>
        <v>0</v>
      </c>
      <c r="ALX108" s="1"/>
      <c r="ALY108" s="1"/>
      <c r="ALZ108" s="1"/>
    </row>
    <row r="109" spans="1:1022" s="14" customFormat="1" x14ac:dyDescent="0.2">
      <c r="A109" s="55" t="s">
        <v>110</v>
      </c>
      <c r="B109" s="71" t="s">
        <v>78</v>
      </c>
      <c r="C109" s="93">
        <v>300</v>
      </c>
      <c r="D109" s="103">
        <v>25</v>
      </c>
      <c r="E109" s="94">
        <v>12</v>
      </c>
      <c r="F109" s="37"/>
      <c r="G109" s="148">
        <f t="shared" si="18"/>
        <v>0</v>
      </c>
      <c r="H109" s="149">
        <f t="shared" si="19"/>
        <v>0</v>
      </c>
      <c r="I109" s="162">
        <v>4.5</v>
      </c>
      <c r="J109" s="151">
        <f t="shared" si="17"/>
        <v>112.5</v>
      </c>
      <c r="K109" s="152">
        <f t="shared" si="20"/>
        <v>0</v>
      </c>
      <c r="ALX109" s="1"/>
      <c r="ALY109" s="1"/>
      <c r="ALZ109" s="1"/>
    </row>
    <row r="110" spans="1:1022" s="14" customFormat="1" x14ac:dyDescent="0.2">
      <c r="A110" s="55" t="s">
        <v>110</v>
      </c>
      <c r="B110" s="71" t="s">
        <v>204</v>
      </c>
      <c r="C110" s="93">
        <v>275</v>
      </c>
      <c r="D110" s="103">
        <v>25</v>
      </c>
      <c r="E110" s="94">
        <v>11</v>
      </c>
      <c r="F110" s="37"/>
      <c r="G110" s="148">
        <f t="shared" si="18"/>
        <v>0</v>
      </c>
      <c r="H110" s="149">
        <f t="shared" si="19"/>
        <v>0</v>
      </c>
      <c r="I110" s="162">
        <v>5</v>
      </c>
      <c r="J110" s="151">
        <f t="shared" si="17"/>
        <v>125</v>
      </c>
      <c r="K110" s="152">
        <f t="shared" si="20"/>
        <v>0</v>
      </c>
      <c r="ALU110" s="1"/>
      <c r="ALV110" s="1"/>
      <c r="ALW110" s="1"/>
      <c r="ALX110" s="1"/>
      <c r="ALY110" s="1"/>
      <c r="ALZ110" s="1"/>
    </row>
    <row r="111" spans="1:1022" s="14" customFormat="1" x14ac:dyDescent="0.2">
      <c r="A111" s="55" t="s">
        <v>110</v>
      </c>
      <c r="B111" s="71" t="s">
        <v>80</v>
      </c>
      <c r="C111" s="93">
        <v>300</v>
      </c>
      <c r="D111" s="103">
        <v>25</v>
      </c>
      <c r="E111" s="94">
        <v>12</v>
      </c>
      <c r="F111" s="37"/>
      <c r="G111" s="148">
        <f t="shared" si="18"/>
        <v>0</v>
      </c>
      <c r="H111" s="149">
        <f t="shared" si="19"/>
        <v>0</v>
      </c>
      <c r="I111" s="162">
        <v>4.5</v>
      </c>
      <c r="J111" s="151">
        <f t="shared" si="17"/>
        <v>112.5</v>
      </c>
      <c r="K111" s="152">
        <f t="shared" si="20"/>
        <v>0</v>
      </c>
      <c r="ALZ111" s="1"/>
    </row>
    <row r="112" spans="1:1022" s="14" customFormat="1" x14ac:dyDescent="0.2">
      <c r="A112" s="55" t="s">
        <v>110</v>
      </c>
      <c r="B112" s="71" t="s">
        <v>81</v>
      </c>
      <c r="C112" s="93">
        <v>275</v>
      </c>
      <c r="D112" s="103">
        <v>25</v>
      </c>
      <c r="E112" s="94">
        <v>11</v>
      </c>
      <c r="F112" s="37"/>
      <c r="G112" s="148">
        <f t="shared" si="18"/>
        <v>0</v>
      </c>
      <c r="H112" s="149">
        <f t="shared" si="19"/>
        <v>0</v>
      </c>
      <c r="I112" s="162">
        <v>5</v>
      </c>
      <c r="J112" s="151">
        <f t="shared" si="17"/>
        <v>125</v>
      </c>
      <c r="K112" s="152">
        <f t="shared" si="20"/>
        <v>0</v>
      </c>
      <c r="ALZ112" s="1"/>
    </row>
    <row r="113" spans="1:1014" s="14" customFormat="1" x14ac:dyDescent="0.2">
      <c r="A113" s="55" t="s">
        <v>110</v>
      </c>
      <c r="B113" s="71" t="s">
        <v>82</v>
      </c>
      <c r="C113" s="93">
        <v>300</v>
      </c>
      <c r="D113" s="103">
        <v>25</v>
      </c>
      <c r="E113" s="94">
        <v>12</v>
      </c>
      <c r="F113" s="37"/>
      <c r="G113" s="148">
        <f t="shared" si="18"/>
        <v>0</v>
      </c>
      <c r="H113" s="149">
        <f t="shared" si="19"/>
        <v>0</v>
      </c>
      <c r="I113" s="162">
        <v>4.5</v>
      </c>
      <c r="J113" s="151">
        <f t="shared" si="17"/>
        <v>112.5</v>
      </c>
      <c r="K113" s="152">
        <f t="shared" si="20"/>
        <v>0</v>
      </c>
      <c r="ALZ113" s="1"/>
    </row>
    <row r="114" spans="1:1014" s="14" customFormat="1" x14ac:dyDescent="0.2">
      <c r="A114" s="55" t="s">
        <v>110</v>
      </c>
      <c r="B114" s="71" t="s">
        <v>83</v>
      </c>
      <c r="C114" s="93">
        <v>300</v>
      </c>
      <c r="D114" s="103">
        <v>25</v>
      </c>
      <c r="E114" s="94">
        <v>12</v>
      </c>
      <c r="F114" s="37"/>
      <c r="G114" s="148">
        <f t="shared" si="18"/>
        <v>0</v>
      </c>
      <c r="H114" s="149">
        <f t="shared" si="19"/>
        <v>0</v>
      </c>
      <c r="I114" s="162">
        <v>4.5</v>
      </c>
      <c r="J114" s="151">
        <f t="shared" si="17"/>
        <v>112.5</v>
      </c>
      <c r="K114" s="152">
        <f t="shared" si="20"/>
        <v>0</v>
      </c>
      <c r="ALU114" s="1"/>
      <c r="ALV114" s="1"/>
      <c r="ALW114" s="1"/>
      <c r="ALX114" s="1"/>
      <c r="ALY114" s="1"/>
      <c r="ALZ114" s="1"/>
    </row>
    <row r="115" spans="1:1014" s="14" customFormat="1" x14ac:dyDescent="0.2">
      <c r="A115" s="55" t="s">
        <v>110</v>
      </c>
      <c r="B115" s="71" t="s">
        <v>84</v>
      </c>
      <c r="C115" s="93">
        <v>300</v>
      </c>
      <c r="D115" s="103">
        <v>25</v>
      </c>
      <c r="E115" s="94">
        <v>12</v>
      </c>
      <c r="F115" s="37"/>
      <c r="G115" s="148">
        <f t="shared" si="18"/>
        <v>0</v>
      </c>
      <c r="H115" s="149">
        <f t="shared" si="19"/>
        <v>0</v>
      </c>
      <c r="I115" s="162">
        <v>4.5</v>
      </c>
      <c r="J115" s="151">
        <f t="shared" si="17"/>
        <v>112.5</v>
      </c>
      <c r="K115" s="152">
        <f t="shared" si="20"/>
        <v>0</v>
      </c>
      <c r="ALU115" s="1"/>
      <c r="ALV115" s="1"/>
      <c r="ALW115" s="1"/>
      <c r="ALX115" s="1"/>
      <c r="ALY115" s="1"/>
      <c r="ALZ115" s="1"/>
    </row>
    <row r="116" spans="1:1014" s="14" customFormat="1" x14ac:dyDescent="0.2">
      <c r="A116" s="55" t="s">
        <v>110</v>
      </c>
      <c r="B116" s="71" t="s">
        <v>85</v>
      </c>
      <c r="C116" s="93">
        <v>300</v>
      </c>
      <c r="D116" s="103">
        <v>25</v>
      </c>
      <c r="E116" s="94">
        <v>12</v>
      </c>
      <c r="F116" s="37"/>
      <c r="G116" s="148">
        <f t="shared" si="18"/>
        <v>0</v>
      </c>
      <c r="H116" s="149">
        <f t="shared" si="19"/>
        <v>0</v>
      </c>
      <c r="I116" s="162">
        <v>4.5</v>
      </c>
      <c r="J116" s="151">
        <f t="shared" si="17"/>
        <v>112.5</v>
      </c>
      <c r="K116" s="152">
        <f t="shared" si="20"/>
        <v>0</v>
      </c>
      <c r="ALU116" s="1"/>
      <c r="ALV116" s="1"/>
      <c r="ALW116" s="1"/>
      <c r="ALX116" s="1"/>
      <c r="ALY116" s="1"/>
      <c r="ALZ116" s="1"/>
    </row>
    <row r="117" spans="1:1014" s="14" customFormat="1" x14ac:dyDescent="0.2">
      <c r="A117" s="55" t="s">
        <v>110</v>
      </c>
      <c r="B117" s="71" t="s">
        <v>86</v>
      </c>
      <c r="C117" s="93">
        <v>300</v>
      </c>
      <c r="D117" s="103">
        <v>25</v>
      </c>
      <c r="E117" s="94">
        <v>12</v>
      </c>
      <c r="F117" s="37"/>
      <c r="G117" s="148">
        <f t="shared" si="18"/>
        <v>0</v>
      </c>
      <c r="H117" s="149">
        <f t="shared" si="19"/>
        <v>0</v>
      </c>
      <c r="I117" s="162">
        <v>4.5</v>
      </c>
      <c r="J117" s="151">
        <f t="shared" si="17"/>
        <v>112.5</v>
      </c>
      <c r="K117" s="152">
        <f t="shared" si="20"/>
        <v>0</v>
      </c>
      <c r="ALU117" s="1"/>
      <c r="ALV117" s="1"/>
      <c r="ALW117" s="1"/>
      <c r="ALX117" s="1"/>
      <c r="ALY117" s="1"/>
      <c r="ALZ117" s="1"/>
    </row>
    <row r="118" spans="1:1014" s="14" customFormat="1" x14ac:dyDescent="0.2">
      <c r="A118" s="53" t="s">
        <v>110</v>
      </c>
      <c r="B118" s="70" t="s">
        <v>111</v>
      </c>
      <c r="C118" s="90">
        <v>100</v>
      </c>
      <c r="D118" s="104">
        <v>25</v>
      </c>
      <c r="E118" s="125">
        <v>4</v>
      </c>
      <c r="F118" s="12"/>
      <c r="G118" s="138">
        <f t="shared" si="18"/>
        <v>0</v>
      </c>
      <c r="H118" s="139">
        <f t="shared" si="19"/>
        <v>0</v>
      </c>
      <c r="I118" s="163">
        <v>4.5</v>
      </c>
      <c r="J118" s="141">
        <f t="shared" si="17"/>
        <v>112.5</v>
      </c>
      <c r="K118" s="142">
        <f t="shared" si="20"/>
        <v>0</v>
      </c>
      <c r="ALU118" s="1"/>
      <c r="ALV118" s="1"/>
      <c r="ALW118" s="1"/>
      <c r="ALX118" s="1"/>
      <c r="ALY118" s="1"/>
      <c r="ALZ118" s="1"/>
    </row>
    <row r="119" spans="1:1014" s="14" customFormat="1" x14ac:dyDescent="0.2">
      <c r="A119" s="53" t="s">
        <v>110</v>
      </c>
      <c r="B119" s="70" t="s">
        <v>112</v>
      </c>
      <c r="C119" s="90">
        <v>200</v>
      </c>
      <c r="D119" s="104">
        <v>25</v>
      </c>
      <c r="E119" s="125">
        <v>8</v>
      </c>
      <c r="F119" s="12"/>
      <c r="G119" s="138">
        <f t="shared" si="18"/>
        <v>0</v>
      </c>
      <c r="H119" s="139">
        <f t="shared" si="19"/>
        <v>0</v>
      </c>
      <c r="I119" s="163">
        <v>4</v>
      </c>
      <c r="J119" s="141">
        <f t="shared" si="17"/>
        <v>100</v>
      </c>
      <c r="K119" s="142">
        <f t="shared" si="20"/>
        <v>0</v>
      </c>
      <c r="ALU119" s="1"/>
      <c r="ALV119" s="1"/>
      <c r="ALW119" s="1"/>
      <c r="ALX119" s="1"/>
      <c r="ALY119" s="1"/>
      <c r="ALZ119" s="1"/>
    </row>
    <row r="120" spans="1:1014" s="14" customFormat="1" x14ac:dyDescent="0.2">
      <c r="A120" s="55" t="s">
        <v>110</v>
      </c>
      <c r="B120" s="76" t="s">
        <v>113</v>
      </c>
      <c r="C120" s="105">
        <v>300</v>
      </c>
      <c r="D120" s="103">
        <v>25</v>
      </c>
      <c r="E120" s="126">
        <v>12</v>
      </c>
      <c r="F120" s="37"/>
      <c r="G120" s="148">
        <f t="shared" si="18"/>
        <v>0</v>
      </c>
      <c r="H120" s="149">
        <f t="shared" si="19"/>
        <v>0</v>
      </c>
      <c r="I120" s="162">
        <v>4</v>
      </c>
      <c r="J120" s="151">
        <f t="shared" si="17"/>
        <v>100</v>
      </c>
      <c r="K120" s="152">
        <f t="shared" si="20"/>
        <v>0</v>
      </c>
      <c r="ALU120" s="1"/>
      <c r="ALV120" s="1"/>
      <c r="ALW120" s="1"/>
      <c r="ALX120" s="1"/>
      <c r="ALY120" s="1"/>
      <c r="ALZ120" s="1"/>
    </row>
    <row r="121" spans="1:1014" s="14" customFormat="1" x14ac:dyDescent="0.2">
      <c r="A121" s="55" t="s">
        <v>110</v>
      </c>
      <c r="B121" s="76" t="s">
        <v>114</v>
      </c>
      <c r="C121" s="105">
        <v>300</v>
      </c>
      <c r="D121" s="103">
        <v>25</v>
      </c>
      <c r="E121" s="126">
        <v>12</v>
      </c>
      <c r="F121" s="37"/>
      <c r="G121" s="148">
        <f t="shared" si="18"/>
        <v>0</v>
      </c>
      <c r="H121" s="149">
        <f t="shared" si="19"/>
        <v>0</v>
      </c>
      <c r="I121" s="162">
        <v>4</v>
      </c>
      <c r="J121" s="151">
        <f t="shared" si="17"/>
        <v>100</v>
      </c>
      <c r="K121" s="152">
        <f t="shared" si="20"/>
        <v>0</v>
      </c>
      <c r="ALU121" s="1"/>
      <c r="ALV121" s="1"/>
      <c r="ALW121" s="1"/>
      <c r="ALX121" s="1"/>
      <c r="ALY121" s="1"/>
      <c r="ALZ121" s="1"/>
    </row>
    <row r="122" spans="1:1014" s="14" customFormat="1" x14ac:dyDescent="0.2">
      <c r="A122" s="56" t="s">
        <v>110</v>
      </c>
      <c r="B122" s="73" t="s">
        <v>87</v>
      </c>
      <c r="C122" s="96">
        <v>275</v>
      </c>
      <c r="D122" s="106">
        <v>25</v>
      </c>
      <c r="E122" s="127">
        <v>11</v>
      </c>
      <c r="F122" s="39"/>
      <c r="G122" s="153">
        <f t="shared" si="18"/>
        <v>0</v>
      </c>
      <c r="H122" s="154">
        <f t="shared" si="19"/>
        <v>0</v>
      </c>
      <c r="I122" s="164"/>
      <c r="J122" s="156">
        <f t="shared" si="17"/>
        <v>0</v>
      </c>
      <c r="K122" s="157">
        <f t="shared" si="20"/>
        <v>0</v>
      </c>
      <c r="ALU122" s="1"/>
      <c r="ALV122" s="1"/>
      <c r="ALW122" s="1"/>
      <c r="ALX122" s="1"/>
      <c r="ALY122" s="1"/>
      <c r="ALZ122" s="1"/>
    </row>
    <row r="123" spans="1:1014" s="14" customFormat="1" x14ac:dyDescent="0.2">
      <c r="A123" s="56" t="s">
        <v>110</v>
      </c>
      <c r="B123" s="73" t="s">
        <v>88</v>
      </c>
      <c r="C123" s="96">
        <v>275</v>
      </c>
      <c r="D123" s="106">
        <v>25</v>
      </c>
      <c r="E123" s="127">
        <v>11</v>
      </c>
      <c r="F123" s="39"/>
      <c r="G123" s="153">
        <f t="shared" si="18"/>
        <v>0</v>
      </c>
      <c r="H123" s="154">
        <f t="shared" si="19"/>
        <v>0</v>
      </c>
      <c r="I123" s="164"/>
      <c r="J123" s="156">
        <f t="shared" si="17"/>
        <v>0</v>
      </c>
      <c r="K123" s="157">
        <f t="shared" si="20"/>
        <v>0</v>
      </c>
      <c r="ALU123" s="1"/>
      <c r="ALV123" s="1"/>
      <c r="ALW123" s="1"/>
      <c r="ALX123" s="1"/>
      <c r="ALY123" s="1"/>
      <c r="ALZ123" s="1"/>
    </row>
    <row r="124" spans="1:1014" s="14" customFormat="1" x14ac:dyDescent="0.2">
      <c r="A124" s="56" t="s">
        <v>110</v>
      </c>
      <c r="B124" s="73" t="s">
        <v>89</v>
      </c>
      <c r="C124" s="96">
        <v>300</v>
      </c>
      <c r="D124" s="106">
        <v>25</v>
      </c>
      <c r="E124" s="127">
        <v>12</v>
      </c>
      <c r="F124" s="39"/>
      <c r="G124" s="153">
        <f t="shared" si="18"/>
        <v>0</v>
      </c>
      <c r="H124" s="154">
        <f t="shared" si="19"/>
        <v>0</v>
      </c>
      <c r="I124" s="164"/>
      <c r="J124" s="156">
        <f t="shared" si="17"/>
        <v>0</v>
      </c>
      <c r="K124" s="157">
        <f t="shared" si="20"/>
        <v>0</v>
      </c>
      <c r="ALU124" s="1"/>
      <c r="ALV124" s="1"/>
      <c r="ALW124" s="1"/>
      <c r="ALX124" s="1"/>
      <c r="ALY124" s="1"/>
      <c r="ALZ124" s="1"/>
    </row>
    <row r="125" spans="1:1014" s="14" customFormat="1" x14ac:dyDescent="0.2">
      <c r="A125" s="56" t="s">
        <v>110</v>
      </c>
      <c r="B125" s="73" t="s">
        <v>90</v>
      </c>
      <c r="C125" s="96">
        <v>300</v>
      </c>
      <c r="D125" s="106">
        <v>25</v>
      </c>
      <c r="E125" s="127">
        <v>12</v>
      </c>
      <c r="F125" s="39"/>
      <c r="G125" s="153">
        <f t="shared" si="18"/>
        <v>0</v>
      </c>
      <c r="H125" s="154">
        <f t="shared" si="19"/>
        <v>0</v>
      </c>
      <c r="I125" s="164"/>
      <c r="J125" s="156">
        <f t="shared" si="17"/>
        <v>0</v>
      </c>
      <c r="K125" s="157">
        <f t="shared" si="20"/>
        <v>0</v>
      </c>
      <c r="ALU125" s="1"/>
      <c r="ALV125" s="1"/>
      <c r="ALW125" s="1"/>
      <c r="ALX125" s="1"/>
      <c r="ALY125" s="1"/>
      <c r="ALZ125" s="1"/>
    </row>
    <row r="126" spans="1:1014" s="19" customFormat="1" ht="24" customHeight="1" x14ac:dyDescent="0.2">
      <c r="A126" s="57" t="s">
        <v>115</v>
      </c>
      <c r="B126" s="75"/>
      <c r="C126" s="99"/>
      <c r="D126" s="100"/>
      <c r="E126" s="100"/>
      <c r="F126" s="16">
        <f>SUM(F107:F125)</f>
        <v>0</v>
      </c>
      <c r="G126" s="165">
        <f>SUM(G107:G125)</f>
        <v>0</v>
      </c>
      <c r="H126" s="16">
        <f>SUM(H107:H125)</f>
        <v>0</v>
      </c>
      <c r="I126" s="158"/>
      <c r="J126" s="159"/>
      <c r="K126" s="160">
        <f>SUM(K107:K125)</f>
        <v>0</v>
      </c>
      <c r="ALU126" s="20"/>
      <c r="ALV126" s="20"/>
      <c r="ALW126" s="20"/>
      <c r="ALX126" s="20"/>
      <c r="ALY126" s="20"/>
      <c r="ALZ126" s="20"/>
    </row>
    <row r="127" spans="1:1014" s="49" customFormat="1" ht="10" customHeight="1" x14ac:dyDescent="0.2">
      <c r="A127" s="58"/>
      <c r="B127" s="58"/>
      <c r="C127" s="101"/>
      <c r="D127" s="102"/>
      <c r="E127" s="47"/>
      <c r="F127" s="48"/>
      <c r="G127" s="161"/>
      <c r="H127" s="58"/>
      <c r="I127" s="161"/>
      <c r="J127" s="161"/>
      <c r="K127" s="161"/>
      <c r="ALS127" s="50"/>
      <c r="ALT127" s="50"/>
      <c r="ALU127" s="50"/>
      <c r="ALV127" s="50"/>
      <c r="ALW127" s="50"/>
      <c r="ALX127" s="50"/>
    </row>
    <row r="128" spans="1:1014" s="14" customFormat="1" x14ac:dyDescent="0.2">
      <c r="A128" s="53" t="s">
        <v>116</v>
      </c>
      <c r="B128" s="70" t="s">
        <v>76</v>
      </c>
      <c r="C128" s="90">
        <v>100</v>
      </c>
      <c r="D128" s="107">
        <v>25</v>
      </c>
      <c r="E128" s="128">
        <v>4</v>
      </c>
      <c r="F128" s="12"/>
      <c r="G128" s="138">
        <f>F128/E128</f>
        <v>0</v>
      </c>
      <c r="H128" s="139">
        <f>F128*D128</f>
        <v>0</v>
      </c>
      <c r="I128" s="163">
        <v>5.5</v>
      </c>
      <c r="J128" s="141">
        <f t="shared" ref="J128:J142" si="21">I128*D128</f>
        <v>137.5</v>
      </c>
      <c r="K128" s="142">
        <f>H128*I128</f>
        <v>0</v>
      </c>
      <c r="ALX128" s="1"/>
      <c r="ALY128" s="1"/>
      <c r="ALZ128" s="1"/>
    </row>
    <row r="129" spans="1:1014" s="14" customFormat="1" ht="17" customHeight="1" x14ac:dyDescent="0.2">
      <c r="A129" s="53" t="s">
        <v>116</v>
      </c>
      <c r="B129" s="70" t="s">
        <v>77</v>
      </c>
      <c r="C129" s="90">
        <v>275</v>
      </c>
      <c r="D129" s="107">
        <v>25</v>
      </c>
      <c r="E129" s="128">
        <v>11</v>
      </c>
      <c r="F129" s="12"/>
      <c r="G129" s="138">
        <f t="shared" ref="G129:G142" si="22">F129/E129</f>
        <v>0</v>
      </c>
      <c r="H129" s="139">
        <f t="shared" ref="H129:H142" si="23">F129*D129</f>
        <v>0</v>
      </c>
      <c r="I129" s="163">
        <v>5</v>
      </c>
      <c r="J129" s="141">
        <f t="shared" si="21"/>
        <v>125</v>
      </c>
      <c r="K129" s="142">
        <f t="shared" ref="K129:K142" si="24">H129*I129</f>
        <v>0</v>
      </c>
      <c r="ALX129" s="1"/>
      <c r="ALY129" s="1"/>
      <c r="ALZ129" s="1"/>
    </row>
    <row r="130" spans="1:1014" s="14" customFormat="1" x14ac:dyDescent="0.2">
      <c r="A130" s="53" t="s">
        <v>116</v>
      </c>
      <c r="B130" s="70" t="s">
        <v>78</v>
      </c>
      <c r="C130" s="90">
        <v>300</v>
      </c>
      <c r="D130" s="107">
        <v>25</v>
      </c>
      <c r="E130" s="128">
        <v>12</v>
      </c>
      <c r="F130" s="12"/>
      <c r="G130" s="138">
        <f t="shared" si="22"/>
        <v>0</v>
      </c>
      <c r="H130" s="139">
        <f t="shared" si="23"/>
        <v>0</v>
      </c>
      <c r="I130" s="163">
        <v>4.5</v>
      </c>
      <c r="J130" s="141">
        <f t="shared" si="21"/>
        <v>112.5</v>
      </c>
      <c r="K130" s="142">
        <f t="shared" si="24"/>
        <v>0</v>
      </c>
      <c r="ALX130" s="1"/>
      <c r="ALY130" s="1"/>
      <c r="ALZ130" s="1"/>
    </row>
    <row r="131" spans="1:1014" s="14" customFormat="1" x14ac:dyDescent="0.2">
      <c r="A131" s="53" t="s">
        <v>116</v>
      </c>
      <c r="B131" s="70" t="s">
        <v>79</v>
      </c>
      <c r="C131" s="90">
        <v>275</v>
      </c>
      <c r="D131" s="107">
        <v>25</v>
      </c>
      <c r="E131" s="128">
        <v>11</v>
      </c>
      <c r="F131" s="12"/>
      <c r="G131" s="138">
        <f t="shared" si="22"/>
        <v>0</v>
      </c>
      <c r="H131" s="139">
        <f t="shared" si="23"/>
        <v>0</v>
      </c>
      <c r="I131" s="163">
        <v>5</v>
      </c>
      <c r="J131" s="141">
        <f t="shared" si="21"/>
        <v>125</v>
      </c>
      <c r="K131" s="142">
        <f t="shared" si="24"/>
        <v>0</v>
      </c>
      <c r="ALU131" s="1"/>
      <c r="ALV131" s="1"/>
      <c r="ALW131" s="1"/>
      <c r="ALX131" s="1"/>
      <c r="ALY131" s="1"/>
      <c r="ALZ131" s="1"/>
    </row>
    <row r="132" spans="1:1014" s="14" customFormat="1" x14ac:dyDescent="0.2">
      <c r="A132" s="53" t="s">
        <v>116</v>
      </c>
      <c r="B132" s="70" t="s">
        <v>80</v>
      </c>
      <c r="C132" s="90">
        <v>300</v>
      </c>
      <c r="D132" s="107">
        <v>25</v>
      </c>
      <c r="E132" s="128">
        <v>12</v>
      </c>
      <c r="F132" s="12"/>
      <c r="G132" s="138">
        <f t="shared" si="22"/>
        <v>0</v>
      </c>
      <c r="H132" s="139">
        <f t="shared" si="23"/>
        <v>0</v>
      </c>
      <c r="I132" s="163">
        <v>4.5</v>
      </c>
      <c r="J132" s="141">
        <f t="shared" si="21"/>
        <v>112.5</v>
      </c>
      <c r="K132" s="142">
        <f t="shared" si="24"/>
        <v>0</v>
      </c>
      <c r="ALZ132" s="1"/>
    </row>
    <row r="133" spans="1:1014" s="14" customFormat="1" x14ac:dyDescent="0.2">
      <c r="A133" s="53" t="s">
        <v>116</v>
      </c>
      <c r="B133" s="70" t="s">
        <v>81</v>
      </c>
      <c r="C133" s="90">
        <v>275</v>
      </c>
      <c r="D133" s="107">
        <v>25</v>
      </c>
      <c r="E133" s="128">
        <v>11</v>
      </c>
      <c r="F133" s="12"/>
      <c r="G133" s="138">
        <f t="shared" si="22"/>
        <v>0</v>
      </c>
      <c r="H133" s="139">
        <f t="shared" si="23"/>
        <v>0</v>
      </c>
      <c r="I133" s="163">
        <v>5</v>
      </c>
      <c r="J133" s="141">
        <f t="shared" si="21"/>
        <v>125</v>
      </c>
      <c r="K133" s="142">
        <f t="shared" si="24"/>
        <v>0</v>
      </c>
      <c r="ALZ133" s="1"/>
    </row>
    <row r="134" spans="1:1014" s="14" customFormat="1" x14ac:dyDescent="0.2">
      <c r="A134" s="53" t="s">
        <v>116</v>
      </c>
      <c r="B134" s="70" t="s">
        <v>205</v>
      </c>
      <c r="C134" s="90">
        <v>300</v>
      </c>
      <c r="D134" s="107">
        <v>25</v>
      </c>
      <c r="E134" s="128">
        <v>12</v>
      </c>
      <c r="F134" s="12"/>
      <c r="G134" s="138">
        <f t="shared" si="22"/>
        <v>0</v>
      </c>
      <c r="H134" s="139">
        <f t="shared" si="23"/>
        <v>0</v>
      </c>
      <c r="I134" s="163">
        <v>4.5</v>
      </c>
      <c r="J134" s="141">
        <f t="shared" si="21"/>
        <v>112.5</v>
      </c>
      <c r="K134" s="142">
        <f t="shared" si="24"/>
        <v>0</v>
      </c>
      <c r="ALZ134" s="1"/>
    </row>
    <row r="135" spans="1:1014" s="14" customFormat="1" x14ac:dyDescent="0.2">
      <c r="A135" s="53" t="s">
        <v>116</v>
      </c>
      <c r="B135" s="70" t="s">
        <v>83</v>
      </c>
      <c r="C135" s="90">
        <v>300</v>
      </c>
      <c r="D135" s="107">
        <v>25</v>
      </c>
      <c r="E135" s="128">
        <v>12</v>
      </c>
      <c r="F135" s="12"/>
      <c r="G135" s="138">
        <f t="shared" si="22"/>
        <v>0</v>
      </c>
      <c r="H135" s="139">
        <f t="shared" si="23"/>
        <v>0</v>
      </c>
      <c r="I135" s="163">
        <v>4.5</v>
      </c>
      <c r="J135" s="141">
        <f t="shared" si="21"/>
        <v>112.5</v>
      </c>
      <c r="K135" s="142">
        <f t="shared" si="24"/>
        <v>0</v>
      </c>
      <c r="ALU135" s="1"/>
      <c r="ALV135" s="1"/>
      <c r="ALW135" s="1"/>
      <c r="ALX135" s="1"/>
      <c r="ALY135" s="1"/>
      <c r="ALZ135" s="1"/>
    </row>
    <row r="136" spans="1:1014" s="14" customFormat="1" x14ac:dyDescent="0.2">
      <c r="A136" s="53" t="s">
        <v>116</v>
      </c>
      <c r="B136" s="70" t="s">
        <v>84</v>
      </c>
      <c r="C136" s="90">
        <v>300</v>
      </c>
      <c r="D136" s="107">
        <v>25</v>
      </c>
      <c r="E136" s="128">
        <v>12</v>
      </c>
      <c r="F136" s="12"/>
      <c r="G136" s="138">
        <f t="shared" si="22"/>
        <v>0</v>
      </c>
      <c r="H136" s="139">
        <f t="shared" si="23"/>
        <v>0</v>
      </c>
      <c r="I136" s="163">
        <v>4.5</v>
      </c>
      <c r="J136" s="141">
        <f t="shared" si="21"/>
        <v>112.5</v>
      </c>
      <c r="K136" s="142">
        <f t="shared" si="24"/>
        <v>0</v>
      </c>
      <c r="ALU136" s="1"/>
      <c r="ALV136" s="1"/>
      <c r="ALW136" s="1"/>
      <c r="ALX136" s="1"/>
      <c r="ALY136" s="1"/>
      <c r="ALZ136" s="1"/>
    </row>
    <row r="137" spans="1:1014" s="14" customFormat="1" x14ac:dyDescent="0.2">
      <c r="A137" s="53" t="s">
        <v>116</v>
      </c>
      <c r="B137" s="70" t="s">
        <v>85</v>
      </c>
      <c r="C137" s="90">
        <v>300</v>
      </c>
      <c r="D137" s="107">
        <v>25</v>
      </c>
      <c r="E137" s="128">
        <v>12</v>
      </c>
      <c r="F137" s="12"/>
      <c r="G137" s="138">
        <f t="shared" si="22"/>
        <v>0</v>
      </c>
      <c r="H137" s="139">
        <f t="shared" si="23"/>
        <v>0</v>
      </c>
      <c r="I137" s="163">
        <v>4.5</v>
      </c>
      <c r="J137" s="141">
        <f t="shared" si="21"/>
        <v>112.5</v>
      </c>
      <c r="K137" s="142">
        <f t="shared" si="24"/>
        <v>0</v>
      </c>
      <c r="ALU137" s="1"/>
      <c r="ALV137" s="1"/>
      <c r="ALW137" s="1"/>
      <c r="ALX137" s="1"/>
      <c r="ALY137" s="1"/>
      <c r="ALZ137" s="1"/>
    </row>
    <row r="138" spans="1:1014" s="14" customFormat="1" x14ac:dyDescent="0.2">
      <c r="A138" s="53" t="s">
        <v>116</v>
      </c>
      <c r="B138" s="70" t="s">
        <v>86</v>
      </c>
      <c r="C138" s="90">
        <v>300</v>
      </c>
      <c r="D138" s="107">
        <v>25</v>
      </c>
      <c r="E138" s="128">
        <v>12</v>
      </c>
      <c r="F138" s="12"/>
      <c r="G138" s="138">
        <f t="shared" si="22"/>
        <v>0</v>
      </c>
      <c r="H138" s="139">
        <f t="shared" si="23"/>
        <v>0</v>
      </c>
      <c r="I138" s="163">
        <v>4.5</v>
      </c>
      <c r="J138" s="141">
        <f t="shared" si="21"/>
        <v>112.5</v>
      </c>
      <c r="K138" s="142">
        <f t="shared" si="24"/>
        <v>0</v>
      </c>
      <c r="ALU138" s="1"/>
      <c r="ALV138" s="1"/>
      <c r="ALW138" s="1"/>
      <c r="ALX138" s="1"/>
      <c r="ALY138" s="1"/>
      <c r="ALZ138" s="1"/>
    </row>
    <row r="139" spans="1:1014" s="14" customFormat="1" x14ac:dyDescent="0.2">
      <c r="A139" s="56" t="s">
        <v>116</v>
      </c>
      <c r="B139" s="73" t="s">
        <v>87</v>
      </c>
      <c r="C139" s="96">
        <v>275</v>
      </c>
      <c r="D139" s="108">
        <v>25</v>
      </c>
      <c r="E139" s="129">
        <v>11</v>
      </c>
      <c r="F139" s="39"/>
      <c r="G139" s="153">
        <f t="shared" si="22"/>
        <v>0</v>
      </c>
      <c r="H139" s="154">
        <f t="shared" si="23"/>
        <v>0</v>
      </c>
      <c r="I139" s="164"/>
      <c r="J139" s="156">
        <f t="shared" si="21"/>
        <v>0</v>
      </c>
      <c r="K139" s="157">
        <f t="shared" si="24"/>
        <v>0</v>
      </c>
      <c r="ALU139" s="1"/>
      <c r="ALV139" s="1"/>
      <c r="ALW139" s="1"/>
      <c r="ALX139" s="1"/>
      <c r="ALY139" s="1"/>
      <c r="ALZ139" s="1"/>
    </row>
    <row r="140" spans="1:1014" s="14" customFormat="1" x14ac:dyDescent="0.2">
      <c r="A140" s="56" t="s">
        <v>116</v>
      </c>
      <c r="B140" s="73" t="s">
        <v>88</v>
      </c>
      <c r="C140" s="96">
        <v>275</v>
      </c>
      <c r="D140" s="108">
        <v>25</v>
      </c>
      <c r="E140" s="129">
        <v>11</v>
      </c>
      <c r="F140" s="39"/>
      <c r="G140" s="153">
        <f t="shared" si="22"/>
        <v>0</v>
      </c>
      <c r="H140" s="154">
        <f t="shared" si="23"/>
        <v>0</v>
      </c>
      <c r="I140" s="164"/>
      <c r="J140" s="156">
        <f t="shared" si="21"/>
        <v>0</v>
      </c>
      <c r="K140" s="157">
        <f t="shared" si="24"/>
        <v>0</v>
      </c>
      <c r="ALU140" s="1"/>
      <c r="ALV140" s="1"/>
      <c r="ALW140" s="1"/>
      <c r="ALX140" s="1"/>
      <c r="ALY140" s="1"/>
      <c r="ALZ140" s="1"/>
    </row>
    <row r="141" spans="1:1014" s="14" customFormat="1" x14ac:dyDescent="0.2">
      <c r="A141" s="56" t="s">
        <v>116</v>
      </c>
      <c r="B141" s="73" t="s">
        <v>89</v>
      </c>
      <c r="C141" s="96">
        <v>300</v>
      </c>
      <c r="D141" s="108">
        <v>25</v>
      </c>
      <c r="E141" s="129">
        <v>12</v>
      </c>
      <c r="F141" s="39"/>
      <c r="G141" s="153">
        <f t="shared" si="22"/>
        <v>0</v>
      </c>
      <c r="H141" s="154">
        <f t="shared" si="23"/>
        <v>0</v>
      </c>
      <c r="I141" s="164"/>
      <c r="J141" s="156">
        <f t="shared" si="21"/>
        <v>0</v>
      </c>
      <c r="K141" s="157">
        <f t="shared" si="24"/>
        <v>0</v>
      </c>
      <c r="ALU141" s="1"/>
      <c r="ALV141" s="1"/>
      <c r="ALW141" s="1"/>
      <c r="ALX141" s="1"/>
      <c r="ALY141" s="1"/>
      <c r="ALZ141" s="1"/>
    </row>
    <row r="142" spans="1:1014" s="14" customFormat="1" x14ac:dyDescent="0.2">
      <c r="A142" s="56" t="s">
        <v>116</v>
      </c>
      <c r="B142" s="73" t="s">
        <v>90</v>
      </c>
      <c r="C142" s="96">
        <v>300</v>
      </c>
      <c r="D142" s="108">
        <v>25</v>
      </c>
      <c r="E142" s="129">
        <v>12</v>
      </c>
      <c r="F142" s="39"/>
      <c r="G142" s="153">
        <f t="shared" si="22"/>
        <v>0</v>
      </c>
      <c r="H142" s="154">
        <f t="shared" si="23"/>
        <v>0</v>
      </c>
      <c r="I142" s="164"/>
      <c r="J142" s="156">
        <f t="shared" si="21"/>
        <v>0</v>
      </c>
      <c r="K142" s="157">
        <f t="shared" si="24"/>
        <v>0</v>
      </c>
      <c r="ALU142" s="1"/>
      <c r="ALV142" s="1"/>
      <c r="ALW142" s="1"/>
      <c r="ALX142" s="1"/>
      <c r="ALY142" s="1"/>
      <c r="ALZ142" s="1"/>
    </row>
    <row r="143" spans="1:1014" s="19" customFormat="1" ht="23" customHeight="1" x14ac:dyDescent="0.2">
      <c r="A143" s="57" t="s">
        <v>117</v>
      </c>
      <c r="B143" s="75"/>
      <c r="C143" s="99"/>
      <c r="D143" s="109"/>
      <c r="E143" s="109"/>
      <c r="F143" s="16">
        <f>SUM(F128:F142)</f>
        <v>0</v>
      </c>
      <c r="G143" s="165">
        <f>SUM(G128:G142)</f>
        <v>0</v>
      </c>
      <c r="H143" s="16">
        <f>SUM(H128:H142)</f>
        <v>0</v>
      </c>
      <c r="I143" s="158"/>
      <c r="J143" s="159"/>
      <c r="K143" s="160">
        <f>SUM(K128:K142)</f>
        <v>0</v>
      </c>
      <c r="ALU143" s="20"/>
      <c r="ALV143" s="20"/>
      <c r="ALW143" s="20"/>
      <c r="ALX143" s="20"/>
      <c r="ALY143" s="20"/>
      <c r="ALZ143" s="20"/>
    </row>
    <row r="144" spans="1:1014" s="49" customFormat="1" ht="10" customHeight="1" x14ac:dyDescent="0.2">
      <c r="A144" s="58"/>
      <c r="B144" s="58"/>
      <c r="C144" s="101"/>
      <c r="D144" s="102"/>
      <c r="E144" s="47"/>
      <c r="F144" s="48"/>
      <c r="G144" s="161"/>
      <c r="H144" s="58"/>
      <c r="I144" s="161"/>
      <c r="J144" s="161"/>
      <c r="K144" s="161"/>
      <c r="ALS144" s="50"/>
      <c r="ALT144" s="50"/>
      <c r="ALU144" s="50"/>
      <c r="ALV144" s="50"/>
      <c r="ALW144" s="50"/>
      <c r="ALX144" s="50"/>
    </row>
    <row r="145" spans="1:1022" s="14" customFormat="1" x14ac:dyDescent="0.2">
      <c r="A145" s="60" t="s">
        <v>118</v>
      </c>
      <c r="B145" s="77" t="s">
        <v>119</v>
      </c>
      <c r="C145" s="110">
        <v>50</v>
      </c>
      <c r="D145" s="111">
        <v>10</v>
      </c>
      <c r="E145" s="21">
        <v>5</v>
      </c>
      <c r="F145" s="22"/>
      <c r="G145" s="138">
        <f t="shared" ref="G145:G150" si="25">F145/E145</f>
        <v>0</v>
      </c>
      <c r="H145" s="139">
        <f t="shared" ref="H145:H150" si="26">F145*D145</f>
        <v>0</v>
      </c>
      <c r="I145" s="166">
        <v>7</v>
      </c>
      <c r="J145" s="141">
        <f t="shared" ref="J145:J150" si="27">I145*D145</f>
        <v>70</v>
      </c>
      <c r="K145" s="142">
        <f t="shared" ref="K145:K150" si="28">H145*I145</f>
        <v>0</v>
      </c>
      <c r="ALX145" s="1"/>
      <c r="ALY145" s="1"/>
      <c r="ALZ145" s="1"/>
    </row>
    <row r="146" spans="1:1022" s="14" customFormat="1" ht="18" customHeight="1" x14ac:dyDescent="0.2">
      <c r="A146" s="60" t="s">
        <v>118</v>
      </c>
      <c r="B146" s="77" t="s">
        <v>120</v>
      </c>
      <c r="C146" s="110">
        <v>50</v>
      </c>
      <c r="D146" s="111">
        <v>10</v>
      </c>
      <c r="E146" s="21">
        <v>5</v>
      </c>
      <c r="F146" s="22"/>
      <c r="G146" s="138">
        <f t="shared" si="25"/>
        <v>0</v>
      </c>
      <c r="H146" s="139">
        <f t="shared" si="26"/>
        <v>0</v>
      </c>
      <c r="I146" s="166">
        <v>7</v>
      </c>
      <c r="J146" s="141">
        <f t="shared" si="27"/>
        <v>70</v>
      </c>
      <c r="K146" s="142">
        <f t="shared" si="28"/>
        <v>0</v>
      </c>
      <c r="ALZ146" s="1"/>
    </row>
    <row r="147" spans="1:1022" s="14" customFormat="1" x14ac:dyDescent="0.2">
      <c r="A147" s="60" t="s">
        <v>118</v>
      </c>
      <c r="B147" s="77" t="s">
        <v>121</v>
      </c>
      <c r="C147" s="110">
        <v>50</v>
      </c>
      <c r="D147" s="111">
        <v>10</v>
      </c>
      <c r="E147" s="21">
        <v>5</v>
      </c>
      <c r="F147" s="22"/>
      <c r="G147" s="138">
        <f t="shared" si="25"/>
        <v>0</v>
      </c>
      <c r="H147" s="139">
        <f t="shared" si="26"/>
        <v>0</v>
      </c>
      <c r="I147" s="166">
        <v>7</v>
      </c>
      <c r="J147" s="141">
        <f t="shared" si="27"/>
        <v>70</v>
      </c>
      <c r="K147" s="142">
        <f t="shared" si="28"/>
        <v>0</v>
      </c>
      <c r="ALU147" s="1"/>
      <c r="ALV147" s="1"/>
      <c r="ALW147" s="1"/>
      <c r="ALX147" s="1"/>
      <c r="ALY147" s="1"/>
      <c r="ALZ147" s="1"/>
    </row>
    <row r="148" spans="1:1022" s="14" customFormat="1" x14ac:dyDescent="0.2">
      <c r="A148" s="60" t="s">
        <v>118</v>
      </c>
      <c r="B148" s="77" t="s">
        <v>122</v>
      </c>
      <c r="C148" s="110">
        <v>50</v>
      </c>
      <c r="D148" s="111">
        <v>10</v>
      </c>
      <c r="E148" s="21">
        <v>5</v>
      </c>
      <c r="F148" s="22"/>
      <c r="G148" s="138">
        <f t="shared" si="25"/>
        <v>0</v>
      </c>
      <c r="H148" s="139">
        <f t="shared" si="26"/>
        <v>0</v>
      </c>
      <c r="I148" s="166">
        <v>7</v>
      </c>
      <c r="J148" s="141">
        <f t="shared" si="27"/>
        <v>70</v>
      </c>
      <c r="K148" s="142">
        <f t="shared" si="28"/>
        <v>0</v>
      </c>
      <c r="ALU148" s="1"/>
      <c r="ALV148" s="1"/>
      <c r="ALW148" s="1"/>
      <c r="ALX148" s="1"/>
      <c r="ALY148" s="1"/>
      <c r="ALZ148" s="1"/>
    </row>
    <row r="149" spans="1:1022" s="14" customFormat="1" x14ac:dyDescent="0.2">
      <c r="A149" s="60" t="s">
        <v>118</v>
      </c>
      <c r="B149" s="77" t="s">
        <v>123</v>
      </c>
      <c r="C149" s="110">
        <v>60</v>
      </c>
      <c r="D149" s="111">
        <v>10</v>
      </c>
      <c r="E149" s="21">
        <v>6</v>
      </c>
      <c r="F149" s="22"/>
      <c r="G149" s="138">
        <f t="shared" si="25"/>
        <v>0</v>
      </c>
      <c r="H149" s="139">
        <f t="shared" si="26"/>
        <v>0</v>
      </c>
      <c r="I149" s="166">
        <v>10</v>
      </c>
      <c r="J149" s="141">
        <f t="shared" si="27"/>
        <v>100</v>
      </c>
      <c r="K149" s="142">
        <f t="shared" si="28"/>
        <v>0</v>
      </c>
      <c r="ALU149" s="1"/>
      <c r="ALV149" s="1"/>
      <c r="ALW149" s="1"/>
      <c r="ALX149" s="1"/>
      <c r="ALY149" s="1"/>
      <c r="ALZ149" s="1"/>
    </row>
    <row r="150" spans="1:1022" s="14" customFormat="1" x14ac:dyDescent="0.2">
      <c r="A150" s="60" t="s">
        <v>118</v>
      </c>
      <c r="B150" s="77" t="s">
        <v>124</v>
      </c>
      <c r="C150" s="110">
        <v>60</v>
      </c>
      <c r="D150" s="111">
        <v>10</v>
      </c>
      <c r="E150" s="21">
        <v>6</v>
      </c>
      <c r="F150" s="22"/>
      <c r="G150" s="138">
        <f t="shared" si="25"/>
        <v>0</v>
      </c>
      <c r="H150" s="139">
        <f t="shared" si="26"/>
        <v>0</v>
      </c>
      <c r="I150" s="166">
        <v>10</v>
      </c>
      <c r="J150" s="141">
        <f t="shared" si="27"/>
        <v>100</v>
      </c>
      <c r="K150" s="142">
        <f t="shared" si="28"/>
        <v>0</v>
      </c>
      <c r="ALU150" s="1"/>
      <c r="ALV150" s="1"/>
      <c r="ALW150" s="1"/>
      <c r="ALX150" s="1"/>
      <c r="ALY150" s="1"/>
      <c r="ALZ150" s="1"/>
    </row>
    <row r="151" spans="1:1022" s="19" customFormat="1" ht="24" customHeight="1" x14ac:dyDescent="0.2">
      <c r="A151" s="57" t="s">
        <v>125</v>
      </c>
      <c r="B151" s="75"/>
      <c r="C151" s="99"/>
      <c r="D151" s="109"/>
      <c r="E151" s="23"/>
      <c r="F151" s="16">
        <f>SUM(F145:F150)</f>
        <v>0</v>
      </c>
      <c r="G151" s="16">
        <f>SUM(G145:G150)</f>
        <v>0</v>
      </c>
      <c r="H151" s="16">
        <f>SUM(H145:H150)</f>
        <v>0</v>
      </c>
      <c r="I151" s="158"/>
      <c r="J151" s="159"/>
      <c r="K151" s="160">
        <f>SUM(K145:K150)</f>
        <v>0</v>
      </c>
      <c r="ALU151" s="20"/>
      <c r="ALV151" s="20"/>
      <c r="ALW151" s="20"/>
      <c r="ALX151" s="20"/>
      <c r="ALY151" s="20"/>
      <c r="ALZ151" s="20"/>
    </row>
    <row r="152" spans="1:1022" s="49" customFormat="1" ht="10" customHeight="1" x14ac:dyDescent="0.2">
      <c r="A152" s="58"/>
      <c r="B152" s="58"/>
      <c r="C152" s="101"/>
      <c r="D152" s="102"/>
      <c r="E152" s="47"/>
      <c r="F152" s="48"/>
      <c r="G152" s="161"/>
      <c r="H152" s="58"/>
      <c r="I152" s="161"/>
      <c r="J152" s="161"/>
      <c r="K152" s="161"/>
      <c r="ALS152" s="50"/>
      <c r="ALT152" s="50"/>
      <c r="ALU152" s="50"/>
      <c r="ALV152" s="50"/>
      <c r="ALW152" s="50"/>
      <c r="ALX152" s="50"/>
    </row>
    <row r="153" spans="1:1022" s="14" customFormat="1" x14ac:dyDescent="0.2">
      <c r="A153" s="55" t="s">
        <v>126</v>
      </c>
      <c r="B153" s="71" t="s">
        <v>206</v>
      </c>
      <c r="C153" s="93">
        <v>180</v>
      </c>
      <c r="D153" s="112">
        <v>10</v>
      </c>
      <c r="E153" s="130">
        <v>18</v>
      </c>
      <c r="F153" s="46"/>
      <c r="G153" s="148">
        <f t="shared" ref="G153:G172" si="29">F153/E153</f>
        <v>0</v>
      </c>
      <c r="H153" s="149">
        <f t="shared" ref="H153:H172" si="30">F153*D153</f>
        <v>0</v>
      </c>
      <c r="I153" s="167">
        <v>5</v>
      </c>
      <c r="J153" s="151">
        <f t="shared" ref="J153:J172" si="31">I153*D153</f>
        <v>50</v>
      </c>
      <c r="K153" s="152">
        <f t="shared" ref="K153:K172" si="32">H153*I153</f>
        <v>0</v>
      </c>
      <c r="ALX153" s="1"/>
      <c r="ALY153" s="1"/>
      <c r="ALZ153" s="1"/>
    </row>
    <row r="154" spans="1:1022" s="14" customFormat="1" x14ac:dyDescent="0.2">
      <c r="A154" s="55" t="s">
        <v>126</v>
      </c>
      <c r="B154" s="71" t="s">
        <v>127</v>
      </c>
      <c r="C154" s="93">
        <v>180</v>
      </c>
      <c r="D154" s="112">
        <v>10</v>
      </c>
      <c r="E154" s="130">
        <v>18</v>
      </c>
      <c r="F154" s="46"/>
      <c r="G154" s="148">
        <f t="shared" si="29"/>
        <v>0</v>
      </c>
      <c r="H154" s="149">
        <f t="shared" si="30"/>
        <v>0</v>
      </c>
      <c r="I154" s="167">
        <v>5</v>
      </c>
      <c r="J154" s="151">
        <f t="shared" si="31"/>
        <v>50</v>
      </c>
      <c r="K154" s="152">
        <f t="shared" si="32"/>
        <v>0</v>
      </c>
      <c r="ALX154" s="1"/>
      <c r="ALY154" s="1"/>
      <c r="ALZ154" s="1"/>
    </row>
    <row r="155" spans="1:1022" x14ac:dyDescent="0.2">
      <c r="A155" s="55" t="s">
        <v>126</v>
      </c>
      <c r="B155" s="71" t="s">
        <v>128</v>
      </c>
      <c r="C155" s="93">
        <v>180</v>
      </c>
      <c r="D155" s="112">
        <v>10</v>
      </c>
      <c r="E155" s="130">
        <v>18</v>
      </c>
      <c r="F155" s="46"/>
      <c r="G155" s="148">
        <f t="shared" si="29"/>
        <v>0</v>
      </c>
      <c r="H155" s="149">
        <f t="shared" si="30"/>
        <v>0</v>
      </c>
      <c r="I155" s="167">
        <v>5</v>
      </c>
      <c r="J155" s="151">
        <f t="shared" si="31"/>
        <v>50</v>
      </c>
      <c r="K155" s="152">
        <f t="shared" si="32"/>
        <v>0</v>
      </c>
      <c r="AMA155" s="14"/>
      <c r="AMB155" s="14"/>
      <c r="AMC155" s="14"/>
      <c r="AMD155" s="14"/>
      <c r="AME155" s="14"/>
      <c r="AMF155" s="14"/>
      <c r="AMG155" s="14"/>
      <c r="AMH155" s="14"/>
    </row>
    <row r="156" spans="1:1022" s="14" customFormat="1" x14ac:dyDescent="0.2">
      <c r="A156" s="53" t="s">
        <v>126</v>
      </c>
      <c r="B156" s="70" t="s">
        <v>32</v>
      </c>
      <c r="C156" s="90">
        <v>150</v>
      </c>
      <c r="D156" s="107">
        <v>10</v>
      </c>
      <c r="E156" s="128">
        <v>15</v>
      </c>
      <c r="F156" s="22"/>
      <c r="G156" s="138">
        <f t="shared" si="29"/>
        <v>0</v>
      </c>
      <c r="H156" s="139">
        <f t="shared" si="30"/>
        <v>0</v>
      </c>
      <c r="I156" s="166">
        <v>4.5</v>
      </c>
      <c r="J156" s="141">
        <f t="shared" si="31"/>
        <v>45</v>
      </c>
      <c r="K156" s="142">
        <f t="shared" si="32"/>
        <v>0</v>
      </c>
      <c r="ALU156" s="1"/>
      <c r="ALV156" s="1"/>
      <c r="ALW156" s="1"/>
      <c r="ALX156" s="1"/>
      <c r="ALY156" s="1"/>
      <c r="ALZ156" s="1"/>
      <c r="AMA156" s="1"/>
      <c r="AMB156" s="1"/>
      <c r="AMC156" s="1"/>
      <c r="AMD156" s="1"/>
      <c r="AME156" s="1"/>
      <c r="AMF156" s="1"/>
      <c r="AMG156" s="1"/>
      <c r="AMH156" s="1"/>
    </row>
    <row r="157" spans="1:1022" s="14" customFormat="1" x14ac:dyDescent="0.2">
      <c r="A157" s="53" t="s">
        <v>126</v>
      </c>
      <c r="B157" s="70" t="s">
        <v>33</v>
      </c>
      <c r="C157" s="90">
        <v>150</v>
      </c>
      <c r="D157" s="107">
        <v>10</v>
      </c>
      <c r="E157" s="128">
        <v>15</v>
      </c>
      <c r="F157" s="22"/>
      <c r="G157" s="138">
        <f t="shared" si="29"/>
        <v>0</v>
      </c>
      <c r="H157" s="139">
        <f t="shared" si="30"/>
        <v>0</v>
      </c>
      <c r="I157" s="166">
        <v>4.5</v>
      </c>
      <c r="J157" s="141">
        <f t="shared" si="31"/>
        <v>45</v>
      </c>
      <c r="K157" s="142">
        <f t="shared" si="32"/>
        <v>0</v>
      </c>
      <c r="ALU157" s="1"/>
      <c r="ALV157" s="1"/>
      <c r="ALW157" s="1"/>
      <c r="ALX157" s="1"/>
      <c r="ALY157" s="1"/>
      <c r="ALZ157" s="1"/>
    </row>
    <row r="158" spans="1:1022" s="14" customFormat="1" x14ac:dyDescent="0.2">
      <c r="A158" s="53" t="s">
        <v>126</v>
      </c>
      <c r="B158" s="70" t="s">
        <v>34</v>
      </c>
      <c r="C158" s="90">
        <v>150</v>
      </c>
      <c r="D158" s="107">
        <v>10</v>
      </c>
      <c r="E158" s="128">
        <v>15</v>
      </c>
      <c r="F158" s="22"/>
      <c r="G158" s="138">
        <f t="shared" si="29"/>
        <v>0</v>
      </c>
      <c r="H158" s="139">
        <f t="shared" si="30"/>
        <v>0</v>
      </c>
      <c r="I158" s="166">
        <v>4.5</v>
      </c>
      <c r="J158" s="141">
        <f t="shared" si="31"/>
        <v>45</v>
      </c>
      <c r="K158" s="142">
        <f t="shared" si="32"/>
        <v>0</v>
      </c>
      <c r="ALU158" s="1"/>
      <c r="ALV158" s="1"/>
      <c r="ALW158" s="1"/>
      <c r="ALX158" s="1"/>
      <c r="ALY158" s="1"/>
      <c r="ALZ158" s="1"/>
    </row>
    <row r="159" spans="1:1022" s="14" customFormat="1" x14ac:dyDescent="0.2">
      <c r="A159" s="53" t="s">
        <v>126</v>
      </c>
      <c r="B159" s="70" t="s">
        <v>35</v>
      </c>
      <c r="C159" s="90">
        <v>150</v>
      </c>
      <c r="D159" s="107">
        <v>10</v>
      </c>
      <c r="E159" s="128">
        <v>15</v>
      </c>
      <c r="F159" s="22"/>
      <c r="G159" s="138">
        <f t="shared" si="29"/>
        <v>0</v>
      </c>
      <c r="H159" s="139">
        <f t="shared" si="30"/>
        <v>0</v>
      </c>
      <c r="I159" s="166">
        <v>4.5</v>
      </c>
      <c r="J159" s="141">
        <f t="shared" si="31"/>
        <v>45</v>
      </c>
      <c r="K159" s="142">
        <f t="shared" si="32"/>
        <v>0</v>
      </c>
      <c r="ALU159" s="1"/>
      <c r="ALV159" s="1"/>
      <c r="ALW159" s="1"/>
      <c r="ALX159" s="1"/>
      <c r="ALY159" s="1"/>
      <c r="ALZ159" s="1"/>
    </row>
    <row r="160" spans="1:1022" s="14" customFormat="1" x14ac:dyDescent="0.2">
      <c r="A160" s="53" t="s">
        <v>126</v>
      </c>
      <c r="B160" s="70" t="s">
        <v>36</v>
      </c>
      <c r="C160" s="90">
        <v>150</v>
      </c>
      <c r="D160" s="107">
        <v>10</v>
      </c>
      <c r="E160" s="128">
        <v>15</v>
      </c>
      <c r="F160" s="22"/>
      <c r="G160" s="138">
        <f t="shared" si="29"/>
        <v>0</v>
      </c>
      <c r="H160" s="139">
        <f t="shared" si="30"/>
        <v>0</v>
      </c>
      <c r="I160" s="166">
        <v>4.5</v>
      </c>
      <c r="J160" s="141">
        <f t="shared" si="31"/>
        <v>45</v>
      </c>
      <c r="K160" s="142">
        <f t="shared" si="32"/>
        <v>0</v>
      </c>
      <c r="ALU160" s="1"/>
      <c r="ALV160" s="1"/>
      <c r="ALW160" s="1"/>
      <c r="ALX160" s="1"/>
      <c r="ALY160" s="1"/>
      <c r="ALZ160" s="1"/>
    </row>
    <row r="161" spans="1:1014" s="14" customFormat="1" x14ac:dyDescent="0.2">
      <c r="A161" s="55" t="s">
        <v>126</v>
      </c>
      <c r="B161" s="71" t="s">
        <v>37</v>
      </c>
      <c r="C161" s="93">
        <v>150</v>
      </c>
      <c r="D161" s="112">
        <v>10</v>
      </c>
      <c r="E161" s="130">
        <v>15</v>
      </c>
      <c r="F161" s="46"/>
      <c r="G161" s="148">
        <f t="shared" si="29"/>
        <v>0</v>
      </c>
      <c r="H161" s="149">
        <f t="shared" si="30"/>
        <v>0</v>
      </c>
      <c r="I161" s="167">
        <v>4.5</v>
      </c>
      <c r="J161" s="151">
        <f t="shared" si="31"/>
        <v>45</v>
      </c>
      <c r="K161" s="152">
        <f t="shared" si="32"/>
        <v>0</v>
      </c>
      <c r="ALU161" s="1"/>
      <c r="ALV161" s="1"/>
      <c r="ALW161" s="1"/>
      <c r="ALX161" s="1"/>
      <c r="ALY161" s="1"/>
      <c r="ALZ161" s="1"/>
    </row>
    <row r="162" spans="1:1014" s="14" customFormat="1" x14ac:dyDescent="0.2">
      <c r="A162" s="55" t="s">
        <v>126</v>
      </c>
      <c r="B162" s="71" t="s">
        <v>38</v>
      </c>
      <c r="C162" s="93">
        <v>150</v>
      </c>
      <c r="D162" s="112">
        <v>10</v>
      </c>
      <c r="E162" s="130">
        <v>15</v>
      </c>
      <c r="F162" s="46"/>
      <c r="G162" s="148">
        <f t="shared" si="29"/>
        <v>0</v>
      </c>
      <c r="H162" s="149">
        <f t="shared" si="30"/>
        <v>0</v>
      </c>
      <c r="I162" s="167">
        <v>4.5</v>
      </c>
      <c r="J162" s="151">
        <f t="shared" si="31"/>
        <v>45</v>
      </c>
      <c r="K162" s="152">
        <f t="shared" si="32"/>
        <v>0</v>
      </c>
      <c r="ALU162" s="1"/>
      <c r="ALV162" s="1"/>
      <c r="ALW162" s="1"/>
      <c r="ALX162" s="1"/>
      <c r="ALY162" s="1"/>
      <c r="ALZ162" s="1"/>
    </row>
    <row r="163" spans="1:1014" s="14" customFormat="1" x14ac:dyDescent="0.2">
      <c r="A163" s="55" t="s">
        <v>126</v>
      </c>
      <c r="B163" s="71" t="s">
        <v>39</v>
      </c>
      <c r="C163" s="93">
        <v>100</v>
      </c>
      <c r="D163" s="112">
        <v>10</v>
      </c>
      <c r="E163" s="130">
        <v>10</v>
      </c>
      <c r="F163" s="46"/>
      <c r="G163" s="148">
        <f t="shared" si="29"/>
        <v>0</v>
      </c>
      <c r="H163" s="149">
        <f t="shared" si="30"/>
        <v>0</v>
      </c>
      <c r="I163" s="167">
        <v>4.5</v>
      </c>
      <c r="J163" s="151">
        <f t="shared" si="31"/>
        <v>45</v>
      </c>
      <c r="K163" s="152">
        <f t="shared" si="32"/>
        <v>0</v>
      </c>
      <c r="ALU163" s="1"/>
      <c r="ALV163" s="1"/>
      <c r="ALW163" s="1"/>
      <c r="ALX163" s="1"/>
      <c r="ALY163" s="1"/>
      <c r="ALZ163" s="1"/>
    </row>
    <row r="164" spans="1:1014" s="14" customFormat="1" x14ac:dyDescent="0.2">
      <c r="A164" s="55" t="s">
        <v>126</v>
      </c>
      <c r="B164" s="71" t="s">
        <v>40</v>
      </c>
      <c r="C164" s="93">
        <v>100</v>
      </c>
      <c r="D164" s="112">
        <v>10</v>
      </c>
      <c r="E164" s="130">
        <v>10</v>
      </c>
      <c r="F164" s="46"/>
      <c r="G164" s="148">
        <f t="shared" si="29"/>
        <v>0</v>
      </c>
      <c r="H164" s="149">
        <f t="shared" si="30"/>
        <v>0</v>
      </c>
      <c r="I164" s="167">
        <v>4.5</v>
      </c>
      <c r="J164" s="151">
        <f t="shared" si="31"/>
        <v>45</v>
      </c>
      <c r="K164" s="152">
        <f t="shared" si="32"/>
        <v>0</v>
      </c>
      <c r="ALU164" s="1"/>
      <c r="ALV164" s="1"/>
      <c r="ALW164" s="1"/>
      <c r="ALX164" s="1"/>
      <c r="ALY164" s="1"/>
      <c r="ALZ164" s="1"/>
    </row>
    <row r="165" spans="1:1014" s="14" customFormat="1" x14ac:dyDescent="0.2">
      <c r="A165" s="53" t="s">
        <v>126</v>
      </c>
      <c r="B165" s="70" t="s">
        <v>41</v>
      </c>
      <c r="C165" s="90">
        <v>100</v>
      </c>
      <c r="D165" s="107">
        <v>10</v>
      </c>
      <c r="E165" s="128">
        <v>10</v>
      </c>
      <c r="F165" s="45"/>
      <c r="G165" s="143">
        <f t="shared" si="29"/>
        <v>0</v>
      </c>
      <c r="H165" s="144">
        <f t="shared" si="30"/>
        <v>0</v>
      </c>
      <c r="I165" s="168">
        <v>5.5</v>
      </c>
      <c r="J165" s="146">
        <f t="shared" si="31"/>
        <v>55</v>
      </c>
      <c r="K165" s="147">
        <f t="shared" si="32"/>
        <v>0</v>
      </c>
      <c r="ALU165" s="1"/>
      <c r="ALV165" s="1"/>
      <c r="ALW165" s="1"/>
      <c r="ALX165" s="1"/>
      <c r="ALY165" s="1"/>
      <c r="ALZ165" s="1"/>
    </row>
    <row r="166" spans="1:1014" s="14" customFormat="1" x14ac:dyDescent="0.2">
      <c r="A166" s="53" t="s">
        <v>126</v>
      </c>
      <c r="B166" s="70" t="s">
        <v>42</v>
      </c>
      <c r="C166" s="90">
        <v>100</v>
      </c>
      <c r="D166" s="107">
        <v>10</v>
      </c>
      <c r="E166" s="128">
        <v>10</v>
      </c>
      <c r="F166" s="45"/>
      <c r="G166" s="143">
        <f t="shared" si="29"/>
        <v>0</v>
      </c>
      <c r="H166" s="144">
        <f t="shared" si="30"/>
        <v>0</v>
      </c>
      <c r="I166" s="168">
        <v>5.5</v>
      </c>
      <c r="J166" s="146">
        <f t="shared" si="31"/>
        <v>55</v>
      </c>
      <c r="K166" s="147">
        <f t="shared" si="32"/>
        <v>0</v>
      </c>
      <c r="ALU166" s="1"/>
      <c r="ALV166" s="1"/>
      <c r="ALW166" s="1"/>
      <c r="ALX166" s="1"/>
      <c r="ALY166" s="1"/>
      <c r="ALZ166" s="1"/>
    </row>
    <row r="167" spans="1:1014" s="14" customFormat="1" x14ac:dyDescent="0.2">
      <c r="A167" s="53" t="s">
        <v>126</v>
      </c>
      <c r="B167" s="70" t="s">
        <v>43</v>
      </c>
      <c r="C167" s="90">
        <v>100</v>
      </c>
      <c r="D167" s="107">
        <v>10</v>
      </c>
      <c r="E167" s="128">
        <v>10</v>
      </c>
      <c r="F167" s="45"/>
      <c r="G167" s="143">
        <f t="shared" si="29"/>
        <v>0</v>
      </c>
      <c r="H167" s="144">
        <f t="shared" si="30"/>
        <v>0</v>
      </c>
      <c r="I167" s="168">
        <v>5.5</v>
      </c>
      <c r="J167" s="146">
        <f t="shared" si="31"/>
        <v>55</v>
      </c>
      <c r="K167" s="147">
        <f t="shared" si="32"/>
        <v>0</v>
      </c>
      <c r="ALU167" s="1"/>
      <c r="ALV167" s="1"/>
      <c r="ALW167" s="1"/>
      <c r="ALX167" s="1"/>
      <c r="ALY167" s="1"/>
      <c r="ALZ167" s="1"/>
    </row>
    <row r="168" spans="1:1014" s="14" customFormat="1" x14ac:dyDescent="0.2">
      <c r="A168" s="53" t="s">
        <v>126</v>
      </c>
      <c r="B168" s="70" t="s">
        <v>44</v>
      </c>
      <c r="C168" s="90">
        <v>100</v>
      </c>
      <c r="D168" s="107">
        <v>10</v>
      </c>
      <c r="E168" s="128">
        <v>10</v>
      </c>
      <c r="F168" s="45"/>
      <c r="G168" s="143">
        <f t="shared" si="29"/>
        <v>0</v>
      </c>
      <c r="H168" s="144">
        <f t="shared" si="30"/>
        <v>0</v>
      </c>
      <c r="I168" s="168">
        <v>5.5</v>
      </c>
      <c r="J168" s="146">
        <f t="shared" si="31"/>
        <v>55</v>
      </c>
      <c r="K168" s="147">
        <f t="shared" si="32"/>
        <v>0</v>
      </c>
      <c r="ALU168" s="1"/>
      <c r="ALV168" s="1"/>
      <c r="ALW168" s="1"/>
      <c r="ALX168" s="1"/>
      <c r="ALY168" s="1"/>
      <c r="ALZ168" s="1"/>
    </row>
    <row r="169" spans="1:1014" s="14" customFormat="1" x14ac:dyDescent="0.2">
      <c r="A169" s="53" t="s">
        <v>126</v>
      </c>
      <c r="B169" s="70" t="s">
        <v>45</v>
      </c>
      <c r="C169" s="90">
        <v>100</v>
      </c>
      <c r="D169" s="107">
        <v>10</v>
      </c>
      <c r="E169" s="128">
        <v>10</v>
      </c>
      <c r="F169" s="45"/>
      <c r="G169" s="143">
        <f t="shared" si="29"/>
        <v>0</v>
      </c>
      <c r="H169" s="144">
        <f t="shared" si="30"/>
        <v>0</v>
      </c>
      <c r="I169" s="168">
        <v>5.5</v>
      </c>
      <c r="J169" s="146">
        <f t="shared" si="31"/>
        <v>55</v>
      </c>
      <c r="K169" s="147">
        <f t="shared" si="32"/>
        <v>0</v>
      </c>
      <c r="ALU169" s="1"/>
      <c r="ALV169" s="1"/>
      <c r="ALW169" s="1"/>
      <c r="ALX169" s="1"/>
      <c r="ALY169" s="1"/>
      <c r="ALZ169" s="1"/>
    </row>
    <row r="170" spans="1:1014" s="14" customFormat="1" x14ac:dyDescent="0.2">
      <c r="A170" s="55" t="s">
        <v>126</v>
      </c>
      <c r="B170" s="78" t="s">
        <v>46</v>
      </c>
      <c r="C170" s="113">
        <v>100</v>
      </c>
      <c r="D170" s="112">
        <v>10</v>
      </c>
      <c r="E170" s="130">
        <v>10</v>
      </c>
      <c r="F170" s="24"/>
      <c r="G170" s="169">
        <f t="shared" si="29"/>
        <v>0</v>
      </c>
      <c r="H170" s="170">
        <f t="shared" si="30"/>
        <v>0</v>
      </c>
      <c r="I170" s="171">
        <v>6</v>
      </c>
      <c r="J170" s="172">
        <f t="shared" si="31"/>
        <v>60</v>
      </c>
      <c r="K170" s="173">
        <f t="shared" si="32"/>
        <v>0</v>
      </c>
      <c r="ALU170" s="1"/>
      <c r="ALV170" s="1"/>
      <c r="ALW170" s="1"/>
      <c r="ALX170" s="1"/>
      <c r="ALY170" s="1"/>
      <c r="ALZ170" s="1"/>
    </row>
    <row r="171" spans="1:1014" s="14" customFormat="1" x14ac:dyDescent="0.2">
      <c r="A171" s="55" t="s">
        <v>126</v>
      </c>
      <c r="B171" s="78" t="s">
        <v>47</v>
      </c>
      <c r="C171" s="113">
        <v>100</v>
      </c>
      <c r="D171" s="112">
        <v>10</v>
      </c>
      <c r="E171" s="130">
        <v>10</v>
      </c>
      <c r="F171" s="24"/>
      <c r="G171" s="169">
        <f t="shared" si="29"/>
        <v>0</v>
      </c>
      <c r="H171" s="170">
        <f t="shared" si="30"/>
        <v>0</v>
      </c>
      <c r="I171" s="171">
        <v>6</v>
      </c>
      <c r="J171" s="172">
        <f t="shared" si="31"/>
        <v>60</v>
      </c>
      <c r="K171" s="173">
        <f t="shared" si="32"/>
        <v>0</v>
      </c>
      <c r="ALU171" s="1"/>
      <c r="ALV171" s="1"/>
      <c r="ALW171" s="1"/>
      <c r="ALX171" s="1"/>
      <c r="ALY171" s="1"/>
      <c r="ALZ171" s="1"/>
    </row>
    <row r="172" spans="1:1014" s="14" customFormat="1" x14ac:dyDescent="0.2">
      <c r="A172" s="53" t="s">
        <v>126</v>
      </c>
      <c r="B172" s="70" t="s">
        <v>207</v>
      </c>
      <c r="C172" s="90">
        <v>100</v>
      </c>
      <c r="D172" s="107">
        <v>10</v>
      </c>
      <c r="E172" s="128">
        <v>5</v>
      </c>
      <c r="F172" s="22"/>
      <c r="G172" s="138">
        <f t="shared" si="29"/>
        <v>0</v>
      </c>
      <c r="H172" s="139">
        <f t="shared" si="30"/>
        <v>0</v>
      </c>
      <c r="I172" s="166">
        <v>4</v>
      </c>
      <c r="J172" s="141">
        <f t="shared" si="31"/>
        <v>40</v>
      </c>
      <c r="K172" s="142">
        <f t="shared" si="32"/>
        <v>0</v>
      </c>
      <c r="ALU172" s="1"/>
      <c r="ALV172" s="1"/>
      <c r="ALW172" s="1"/>
      <c r="ALX172" s="1"/>
      <c r="ALY172" s="1"/>
      <c r="ALZ172" s="1"/>
    </row>
    <row r="173" spans="1:1014" s="19" customFormat="1" ht="25.25" customHeight="1" x14ac:dyDescent="0.2">
      <c r="A173" s="57" t="s">
        <v>129</v>
      </c>
      <c r="B173" s="75"/>
      <c r="C173" s="99"/>
      <c r="D173" s="109"/>
      <c r="E173" s="109"/>
      <c r="F173" s="16">
        <f>SUM(F153:F172)</f>
        <v>0</v>
      </c>
      <c r="G173" s="16">
        <f>SUM(G153:G172)</f>
        <v>0</v>
      </c>
      <c r="H173" s="16">
        <f>SUM(H153:H172)</f>
        <v>0</v>
      </c>
      <c r="I173" s="158"/>
      <c r="J173" s="159"/>
      <c r="K173" s="160">
        <f>SUM(K153:K172)</f>
        <v>0</v>
      </c>
      <c r="ALU173" s="20"/>
      <c r="ALV173" s="20"/>
      <c r="ALW173" s="20"/>
      <c r="ALX173" s="20"/>
      <c r="ALY173" s="20"/>
      <c r="ALZ173" s="20"/>
    </row>
    <row r="174" spans="1:1014" s="49" customFormat="1" ht="10" customHeight="1" x14ac:dyDescent="0.2">
      <c r="A174" s="58"/>
      <c r="B174" s="58"/>
      <c r="C174" s="101"/>
      <c r="D174" s="102"/>
      <c r="E174" s="47"/>
      <c r="F174" s="48"/>
      <c r="G174" s="161"/>
      <c r="H174" s="58"/>
      <c r="I174" s="161"/>
      <c r="J174" s="161"/>
      <c r="K174" s="161"/>
      <c r="ALS174" s="50"/>
      <c r="ALT174" s="50"/>
      <c r="ALU174" s="50"/>
      <c r="ALV174" s="50"/>
      <c r="ALW174" s="50"/>
      <c r="ALX174" s="50"/>
    </row>
    <row r="175" spans="1:1014" s="14" customFormat="1" x14ac:dyDescent="0.2">
      <c r="A175" s="53" t="s">
        <v>130</v>
      </c>
      <c r="B175" s="70" t="s">
        <v>131</v>
      </c>
      <c r="C175" s="90">
        <v>500</v>
      </c>
      <c r="D175" s="107">
        <v>10</v>
      </c>
      <c r="E175" s="128">
        <v>50</v>
      </c>
      <c r="F175" s="22"/>
      <c r="G175" s="138">
        <f t="shared" ref="G175:G187" si="33">F175/E175</f>
        <v>0</v>
      </c>
      <c r="H175" s="139">
        <f t="shared" ref="H175:H187" si="34">F175*D175</f>
        <v>0</v>
      </c>
      <c r="I175" s="163">
        <v>2</v>
      </c>
      <c r="J175" s="141">
        <f t="shared" ref="J175:J187" si="35">I175*D175</f>
        <v>20</v>
      </c>
      <c r="K175" s="142">
        <f t="shared" ref="K175:K187" si="36">H175*I175</f>
        <v>0</v>
      </c>
      <c r="ALU175" s="1"/>
      <c r="ALV175" s="1"/>
      <c r="ALW175" s="1"/>
      <c r="ALX175" s="1"/>
      <c r="ALY175" s="1"/>
      <c r="ALZ175" s="1"/>
    </row>
    <row r="176" spans="1:1014" s="14" customFormat="1" x14ac:dyDescent="0.2">
      <c r="A176" s="53" t="s">
        <v>130</v>
      </c>
      <c r="B176" s="70" t="s">
        <v>132</v>
      </c>
      <c r="C176" s="90">
        <v>200</v>
      </c>
      <c r="D176" s="107">
        <v>10</v>
      </c>
      <c r="E176" s="128">
        <v>20</v>
      </c>
      <c r="F176" s="22"/>
      <c r="G176" s="138">
        <f t="shared" si="33"/>
        <v>0</v>
      </c>
      <c r="H176" s="139">
        <f t="shared" si="34"/>
        <v>0</v>
      </c>
      <c r="I176" s="163">
        <v>3.5</v>
      </c>
      <c r="J176" s="141">
        <f t="shared" si="35"/>
        <v>35</v>
      </c>
      <c r="K176" s="142">
        <f t="shared" si="36"/>
        <v>0</v>
      </c>
      <c r="ALX176" s="1"/>
      <c r="ALY176" s="1"/>
      <c r="ALZ176" s="1"/>
    </row>
    <row r="177" spans="1:1022" s="14" customFormat="1" x14ac:dyDescent="0.2">
      <c r="A177" s="53" t="s">
        <v>130</v>
      </c>
      <c r="B177" s="70" t="s">
        <v>133</v>
      </c>
      <c r="C177" s="90">
        <v>200</v>
      </c>
      <c r="D177" s="107">
        <v>10</v>
      </c>
      <c r="E177" s="128">
        <v>20</v>
      </c>
      <c r="F177" s="22"/>
      <c r="G177" s="138">
        <f t="shared" si="33"/>
        <v>0</v>
      </c>
      <c r="H177" s="139">
        <f t="shared" si="34"/>
        <v>0</v>
      </c>
      <c r="I177" s="163">
        <v>3.5</v>
      </c>
      <c r="J177" s="141">
        <f t="shared" si="35"/>
        <v>35</v>
      </c>
      <c r="K177" s="142">
        <f t="shared" si="36"/>
        <v>0</v>
      </c>
      <c r="ALX177" s="1"/>
      <c r="ALY177" s="1"/>
      <c r="ALZ177" s="1"/>
    </row>
    <row r="178" spans="1:1022" s="14" customFormat="1" ht="17" customHeight="1" x14ac:dyDescent="0.2">
      <c r="A178" s="53" t="s">
        <v>130</v>
      </c>
      <c r="B178" s="70" t="s">
        <v>134</v>
      </c>
      <c r="C178" s="90">
        <v>100</v>
      </c>
      <c r="D178" s="107">
        <v>10</v>
      </c>
      <c r="E178" s="128">
        <v>10</v>
      </c>
      <c r="F178" s="22"/>
      <c r="G178" s="138">
        <f t="shared" si="33"/>
        <v>0</v>
      </c>
      <c r="H178" s="139">
        <f t="shared" si="34"/>
        <v>0</v>
      </c>
      <c r="I178" s="163">
        <v>5</v>
      </c>
      <c r="J178" s="141">
        <f t="shared" si="35"/>
        <v>50</v>
      </c>
      <c r="K178" s="142">
        <f t="shared" si="36"/>
        <v>0</v>
      </c>
      <c r="ALU178" s="1"/>
      <c r="ALV178" s="1"/>
      <c r="ALW178" s="1"/>
      <c r="ALX178" s="1"/>
      <c r="ALY178" s="1"/>
      <c r="ALZ178" s="1"/>
    </row>
    <row r="179" spans="1:1022" s="14" customFormat="1" x14ac:dyDescent="0.2">
      <c r="A179" s="53" t="s">
        <v>130</v>
      </c>
      <c r="B179" s="70" t="s">
        <v>135</v>
      </c>
      <c r="C179" s="90">
        <v>250</v>
      </c>
      <c r="D179" s="107">
        <v>10</v>
      </c>
      <c r="E179" s="128">
        <v>25</v>
      </c>
      <c r="F179" s="22"/>
      <c r="G179" s="138">
        <f t="shared" si="33"/>
        <v>0</v>
      </c>
      <c r="H179" s="139">
        <f t="shared" si="34"/>
        <v>0</v>
      </c>
      <c r="I179" s="163">
        <v>5</v>
      </c>
      <c r="J179" s="141">
        <f t="shared" si="35"/>
        <v>50</v>
      </c>
      <c r="K179" s="142">
        <f t="shared" si="36"/>
        <v>0</v>
      </c>
      <c r="ALU179" s="1"/>
      <c r="ALV179" s="1"/>
      <c r="ALW179" s="1"/>
      <c r="ALX179" s="1"/>
      <c r="ALY179" s="1"/>
      <c r="ALZ179" s="1"/>
    </row>
    <row r="180" spans="1:1022" s="14" customFormat="1" x14ac:dyDescent="0.2">
      <c r="A180" s="55" t="s">
        <v>130</v>
      </c>
      <c r="B180" s="71" t="s">
        <v>136</v>
      </c>
      <c r="C180" s="93">
        <v>300</v>
      </c>
      <c r="D180" s="112">
        <v>10</v>
      </c>
      <c r="E180" s="130">
        <v>30</v>
      </c>
      <c r="F180" s="46"/>
      <c r="G180" s="148">
        <f t="shared" si="33"/>
        <v>0</v>
      </c>
      <c r="H180" s="149">
        <f t="shared" si="34"/>
        <v>0</v>
      </c>
      <c r="I180" s="162">
        <v>3.5</v>
      </c>
      <c r="J180" s="151">
        <f t="shared" si="35"/>
        <v>35</v>
      </c>
      <c r="K180" s="152">
        <f t="shared" si="36"/>
        <v>0</v>
      </c>
      <c r="ALU180" s="1"/>
      <c r="ALV180" s="1"/>
      <c r="ALW180" s="1"/>
      <c r="ALX180" s="1"/>
      <c r="ALY180" s="1"/>
      <c r="ALZ180" s="1"/>
    </row>
    <row r="181" spans="1:1022" s="14" customFormat="1" x14ac:dyDescent="0.2">
      <c r="A181" s="55" t="s">
        <v>130</v>
      </c>
      <c r="B181" s="71" t="s">
        <v>137</v>
      </c>
      <c r="C181" s="93">
        <v>150</v>
      </c>
      <c r="D181" s="112">
        <v>10</v>
      </c>
      <c r="E181" s="130">
        <v>15</v>
      </c>
      <c r="F181" s="46"/>
      <c r="G181" s="148">
        <f t="shared" si="33"/>
        <v>0</v>
      </c>
      <c r="H181" s="149">
        <f t="shared" si="34"/>
        <v>0</v>
      </c>
      <c r="I181" s="162">
        <v>3.5</v>
      </c>
      <c r="J181" s="151">
        <f t="shared" si="35"/>
        <v>35</v>
      </c>
      <c r="K181" s="152">
        <f t="shared" si="36"/>
        <v>0</v>
      </c>
      <c r="ALU181" s="1"/>
      <c r="ALV181" s="1"/>
      <c r="ALW181" s="1"/>
      <c r="ALX181" s="1"/>
      <c r="ALY181" s="1"/>
      <c r="ALZ181" s="1"/>
    </row>
    <row r="182" spans="1:1022" s="14" customFormat="1" x14ac:dyDescent="0.2">
      <c r="A182" s="53" t="s">
        <v>130</v>
      </c>
      <c r="B182" s="70" t="s">
        <v>138</v>
      </c>
      <c r="C182" s="90">
        <v>400</v>
      </c>
      <c r="D182" s="107">
        <v>10</v>
      </c>
      <c r="E182" s="128">
        <v>40</v>
      </c>
      <c r="F182" s="22"/>
      <c r="G182" s="138">
        <f t="shared" si="33"/>
        <v>0</v>
      </c>
      <c r="H182" s="139">
        <f t="shared" si="34"/>
        <v>0</v>
      </c>
      <c r="I182" s="163">
        <v>3</v>
      </c>
      <c r="J182" s="141">
        <f t="shared" si="35"/>
        <v>30</v>
      </c>
      <c r="K182" s="142">
        <f t="shared" si="36"/>
        <v>0</v>
      </c>
      <c r="ALU182" s="1"/>
      <c r="ALV182" s="1"/>
      <c r="ALW182" s="1"/>
      <c r="ALX182" s="1"/>
      <c r="ALY182" s="1"/>
      <c r="ALZ182" s="1"/>
    </row>
    <row r="183" spans="1:1022" x14ac:dyDescent="0.2">
      <c r="A183" s="53" t="s">
        <v>130</v>
      </c>
      <c r="B183" s="70" t="s">
        <v>139</v>
      </c>
      <c r="C183" s="90">
        <v>200</v>
      </c>
      <c r="D183" s="107">
        <v>10</v>
      </c>
      <c r="E183" s="128">
        <v>20</v>
      </c>
      <c r="F183" s="22"/>
      <c r="G183" s="138">
        <f t="shared" si="33"/>
        <v>0</v>
      </c>
      <c r="H183" s="139">
        <f t="shared" si="34"/>
        <v>0</v>
      </c>
      <c r="I183" s="163">
        <v>3</v>
      </c>
      <c r="J183" s="141">
        <f t="shared" si="35"/>
        <v>30</v>
      </c>
      <c r="K183" s="142">
        <f t="shared" si="36"/>
        <v>0</v>
      </c>
      <c r="AMA183" s="14"/>
      <c r="AMB183" s="14"/>
      <c r="AMC183" s="14"/>
      <c r="AMD183" s="14"/>
      <c r="AME183" s="14"/>
      <c r="AMF183" s="14"/>
      <c r="AMG183" s="14"/>
      <c r="AMH183" s="14"/>
    </row>
    <row r="184" spans="1:1022" s="14" customFormat="1" x14ac:dyDescent="0.2">
      <c r="A184" s="53" t="s">
        <v>130</v>
      </c>
      <c r="B184" s="70" t="s">
        <v>140</v>
      </c>
      <c r="C184" s="90">
        <v>250</v>
      </c>
      <c r="D184" s="107">
        <v>10</v>
      </c>
      <c r="E184" s="128">
        <v>25</v>
      </c>
      <c r="F184" s="22"/>
      <c r="G184" s="138">
        <f t="shared" si="33"/>
        <v>0</v>
      </c>
      <c r="H184" s="139">
        <f t="shared" si="34"/>
        <v>0</v>
      </c>
      <c r="I184" s="163">
        <v>3</v>
      </c>
      <c r="J184" s="141">
        <f t="shared" si="35"/>
        <v>30</v>
      </c>
      <c r="K184" s="142">
        <f t="shared" si="36"/>
        <v>0</v>
      </c>
      <c r="ALU184" s="1"/>
      <c r="ALV184" s="1"/>
      <c r="ALW184" s="1"/>
      <c r="ALX184" s="1"/>
      <c r="ALY184" s="1"/>
      <c r="ALZ184" s="1"/>
      <c r="AMA184" s="1"/>
      <c r="AMB184" s="1"/>
      <c r="AMC184" s="1"/>
      <c r="AMD184" s="1"/>
      <c r="AME184" s="1"/>
      <c r="AMF184" s="1"/>
      <c r="AMG184" s="1"/>
      <c r="AMH184" s="1"/>
    </row>
    <row r="185" spans="1:1022" s="14" customFormat="1" x14ac:dyDescent="0.2">
      <c r="A185" s="55" t="s">
        <v>130</v>
      </c>
      <c r="B185" s="79" t="s">
        <v>141</v>
      </c>
      <c r="C185" s="113">
        <v>100</v>
      </c>
      <c r="D185" s="112">
        <v>10</v>
      </c>
      <c r="E185" s="130">
        <v>10</v>
      </c>
      <c r="F185" s="46"/>
      <c r="G185" s="148">
        <f t="shared" si="33"/>
        <v>0</v>
      </c>
      <c r="H185" s="149">
        <f t="shared" si="34"/>
        <v>0</v>
      </c>
      <c r="I185" s="162">
        <v>3.5</v>
      </c>
      <c r="J185" s="151">
        <f t="shared" si="35"/>
        <v>35</v>
      </c>
      <c r="K185" s="152">
        <f t="shared" si="36"/>
        <v>0</v>
      </c>
      <c r="ALU185" s="1"/>
      <c r="ALV185" s="1"/>
      <c r="ALW185" s="1"/>
      <c r="ALX185" s="1"/>
      <c r="ALY185" s="1"/>
      <c r="ALZ185" s="1"/>
    </row>
    <row r="186" spans="1:1022" s="14" customFormat="1" x14ac:dyDescent="0.2">
      <c r="A186" s="55" t="s">
        <v>130</v>
      </c>
      <c r="B186" s="80" t="s">
        <v>208</v>
      </c>
      <c r="C186" s="93">
        <v>100</v>
      </c>
      <c r="D186" s="112">
        <v>10</v>
      </c>
      <c r="E186" s="130">
        <v>10</v>
      </c>
      <c r="F186" s="46"/>
      <c r="G186" s="148">
        <f t="shared" si="33"/>
        <v>0</v>
      </c>
      <c r="H186" s="149">
        <f t="shared" si="34"/>
        <v>0</v>
      </c>
      <c r="I186" s="162">
        <v>3.5</v>
      </c>
      <c r="J186" s="151">
        <f t="shared" si="35"/>
        <v>35</v>
      </c>
      <c r="K186" s="152">
        <f t="shared" si="36"/>
        <v>0</v>
      </c>
      <c r="ALU186" s="1"/>
      <c r="ALV186" s="1"/>
      <c r="ALW186" s="1"/>
      <c r="ALX186" s="1"/>
      <c r="ALY186" s="1"/>
      <c r="ALZ186" s="1"/>
    </row>
    <row r="187" spans="1:1022" s="14" customFormat="1" x14ac:dyDescent="0.2">
      <c r="A187" s="55" t="s">
        <v>130</v>
      </c>
      <c r="B187" s="71" t="s">
        <v>142</v>
      </c>
      <c r="C187" s="93">
        <v>250</v>
      </c>
      <c r="D187" s="112">
        <v>10</v>
      </c>
      <c r="E187" s="130">
        <v>25</v>
      </c>
      <c r="F187" s="46"/>
      <c r="G187" s="148">
        <f t="shared" si="33"/>
        <v>0</v>
      </c>
      <c r="H187" s="149">
        <f t="shared" si="34"/>
        <v>0</v>
      </c>
      <c r="I187" s="162">
        <v>3.5</v>
      </c>
      <c r="J187" s="151">
        <f t="shared" si="35"/>
        <v>35</v>
      </c>
      <c r="K187" s="152">
        <f t="shared" si="36"/>
        <v>0</v>
      </c>
      <c r="ALU187" s="1"/>
      <c r="ALV187" s="1"/>
      <c r="ALW187" s="1"/>
      <c r="ALX187" s="1"/>
      <c r="ALY187" s="1"/>
      <c r="ALZ187" s="1"/>
    </row>
    <row r="188" spans="1:1022" s="19" customFormat="1" ht="24" customHeight="1" x14ac:dyDescent="0.2">
      <c r="A188" s="57" t="s">
        <v>143</v>
      </c>
      <c r="B188" s="75"/>
      <c r="C188" s="99"/>
      <c r="D188" s="109"/>
      <c r="E188" s="23"/>
      <c r="F188" s="16">
        <f>SUM(F175:F187)</f>
        <v>0</v>
      </c>
      <c r="G188" s="16">
        <f>SUM(G175:G187)</f>
        <v>0</v>
      </c>
      <c r="H188" s="16">
        <f>SUM(H175:H187)</f>
        <v>0</v>
      </c>
      <c r="I188" s="158"/>
      <c r="J188" s="159"/>
      <c r="K188" s="160">
        <f>SUM(K175:K187)</f>
        <v>0</v>
      </c>
      <c r="ALU188" s="20"/>
      <c r="ALV188" s="20"/>
      <c r="ALW188" s="20"/>
      <c r="ALX188" s="20"/>
      <c r="ALY188" s="20"/>
      <c r="ALZ188" s="20"/>
    </row>
    <row r="189" spans="1:1022" s="49" customFormat="1" ht="10" customHeight="1" x14ac:dyDescent="0.2">
      <c r="A189" s="58"/>
      <c r="B189" s="58"/>
      <c r="C189" s="101"/>
      <c r="D189" s="102"/>
      <c r="E189" s="47"/>
      <c r="F189" s="48"/>
      <c r="G189" s="161"/>
      <c r="H189" s="58"/>
      <c r="I189" s="161"/>
      <c r="J189" s="161"/>
      <c r="K189" s="161"/>
      <c r="ALS189" s="50"/>
      <c r="ALT189" s="50"/>
      <c r="ALU189" s="50"/>
      <c r="ALV189" s="50"/>
      <c r="ALW189" s="50"/>
      <c r="ALX189" s="50"/>
    </row>
    <row r="190" spans="1:1022" x14ac:dyDescent="0.2">
      <c r="A190" s="61" t="s">
        <v>144</v>
      </c>
      <c r="B190" s="71" t="s">
        <v>15</v>
      </c>
      <c r="C190" s="93">
        <v>400</v>
      </c>
      <c r="D190" s="114">
        <v>10</v>
      </c>
      <c r="E190" s="131">
        <v>40</v>
      </c>
      <c r="F190" s="46"/>
      <c r="G190" s="148">
        <f t="shared" ref="G190:G211" si="37">F190/E190</f>
        <v>0</v>
      </c>
      <c r="H190" s="149">
        <f t="shared" ref="H190:H211" si="38">F190*D190</f>
        <v>0</v>
      </c>
      <c r="I190" s="162">
        <v>3.5</v>
      </c>
      <c r="J190" s="151">
        <f t="shared" ref="J190:J211" si="39">I190*D190</f>
        <v>35</v>
      </c>
      <c r="K190" s="152">
        <f t="shared" ref="K190:K211" si="40">H190*I190</f>
        <v>0</v>
      </c>
      <c r="AMA190" s="14"/>
      <c r="AMB190" s="14"/>
      <c r="AMC190" s="14"/>
      <c r="AMD190" s="14"/>
      <c r="AME190" s="14"/>
      <c r="AMF190" s="14"/>
      <c r="AMG190" s="14"/>
      <c r="AMH190" s="14"/>
    </row>
    <row r="191" spans="1:1022" s="14" customFormat="1" x14ac:dyDescent="0.2">
      <c r="A191" s="61" t="s">
        <v>144</v>
      </c>
      <c r="B191" s="71" t="s">
        <v>16</v>
      </c>
      <c r="C191" s="93">
        <v>400</v>
      </c>
      <c r="D191" s="114">
        <v>10</v>
      </c>
      <c r="E191" s="131">
        <v>40</v>
      </c>
      <c r="F191" s="46"/>
      <c r="G191" s="148">
        <f t="shared" si="37"/>
        <v>0</v>
      </c>
      <c r="H191" s="149">
        <f t="shared" si="38"/>
        <v>0</v>
      </c>
      <c r="I191" s="162">
        <v>3.5</v>
      </c>
      <c r="J191" s="151">
        <f t="shared" si="39"/>
        <v>35</v>
      </c>
      <c r="K191" s="152">
        <f t="shared" si="40"/>
        <v>0</v>
      </c>
      <c r="ALX191" s="1"/>
      <c r="ALY191" s="1"/>
      <c r="ALZ191" s="1"/>
      <c r="AMA191" s="1"/>
      <c r="AMB191" s="1"/>
      <c r="AMC191" s="1"/>
      <c r="AMD191" s="1"/>
      <c r="AME191" s="1"/>
      <c r="AMF191" s="1"/>
      <c r="AMG191" s="1"/>
      <c r="AMH191" s="1"/>
    </row>
    <row r="192" spans="1:1022" x14ac:dyDescent="0.2">
      <c r="A192" s="61" t="s">
        <v>144</v>
      </c>
      <c r="B192" s="71" t="s">
        <v>17</v>
      </c>
      <c r="C192" s="93">
        <v>400</v>
      </c>
      <c r="D192" s="114">
        <v>10</v>
      </c>
      <c r="E192" s="131">
        <v>40</v>
      </c>
      <c r="F192" s="46"/>
      <c r="G192" s="148">
        <f t="shared" si="37"/>
        <v>0</v>
      </c>
      <c r="H192" s="149">
        <f t="shared" si="38"/>
        <v>0</v>
      </c>
      <c r="I192" s="162">
        <v>3.5</v>
      </c>
      <c r="J192" s="151">
        <f t="shared" si="39"/>
        <v>35</v>
      </c>
      <c r="K192" s="152">
        <f t="shared" si="40"/>
        <v>0</v>
      </c>
      <c r="AMA192" s="14"/>
      <c r="AMB192" s="14"/>
      <c r="AMC192" s="14"/>
      <c r="AMD192" s="14"/>
      <c r="AME192" s="14"/>
      <c r="AMF192" s="14"/>
      <c r="AMG192" s="14"/>
      <c r="AMH192" s="14"/>
    </row>
    <row r="193" spans="1:1022" s="14" customFormat="1" x14ac:dyDescent="0.2">
      <c r="A193" s="61" t="s">
        <v>144</v>
      </c>
      <c r="B193" s="71" t="s">
        <v>18</v>
      </c>
      <c r="C193" s="93">
        <v>400</v>
      </c>
      <c r="D193" s="114">
        <v>10</v>
      </c>
      <c r="E193" s="131">
        <v>40</v>
      </c>
      <c r="F193" s="46"/>
      <c r="G193" s="148">
        <f t="shared" si="37"/>
        <v>0</v>
      </c>
      <c r="H193" s="149">
        <f t="shared" si="38"/>
        <v>0</v>
      </c>
      <c r="I193" s="162">
        <v>3.5</v>
      </c>
      <c r="J193" s="151">
        <f t="shared" si="39"/>
        <v>35</v>
      </c>
      <c r="K193" s="152">
        <f t="shared" si="40"/>
        <v>0</v>
      </c>
      <c r="ALX193" s="1"/>
      <c r="ALY193" s="1"/>
      <c r="ALZ193" s="1"/>
      <c r="AMA193" s="1"/>
      <c r="AMB193" s="1"/>
      <c r="AMC193" s="1"/>
      <c r="AMD193" s="1"/>
      <c r="AME193" s="1"/>
      <c r="AMF193" s="1"/>
      <c r="AMG193" s="1"/>
      <c r="AMH193" s="1"/>
    </row>
    <row r="194" spans="1:1022" x14ac:dyDescent="0.2">
      <c r="A194" s="61" t="s">
        <v>144</v>
      </c>
      <c r="B194" s="71" t="s">
        <v>193</v>
      </c>
      <c r="C194" s="93">
        <v>200</v>
      </c>
      <c r="D194" s="114">
        <v>10</v>
      </c>
      <c r="E194" s="131">
        <v>20</v>
      </c>
      <c r="F194" s="46"/>
      <c r="G194" s="148">
        <f t="shared" si="37"/>
        <v>0</v>
      </c>
      <c r="H194" s="149">
        <f t="shared" si="38"/>
        <v>0</v>
      </c>
      <c r="I194" s="162">
        <v>3.5</v>
      </c>
      <c r="J194" s="151">
        <f t="shared" si="39"/>
        <v>35</v>
      </c>
      <c r="K194" s="152">
        <f t="shared" si="40"/>
        <v>0</v>
      </c>
      <c r="AMA194" s="14"/>
      <c r="AMB194" s="14"/>
      <c r="AMC194" s="14"/>
      <c r="AMD194" s="14"/>
      <c r="AME194" s="14"/>
      <c r="AMF194" s="14"/>
      <c r="AMG194" s="14"/>
      <c r="AMH194" s="14"/>
    </row>
    <row r="195" spans="1:1022" s="14" customFormat="1" x14ac:dyDescent="0.2">
      <c r="A195" s="61" t="s">
        <v>144</v>
      </c>
      <c r="B195" s="71" t="s">
        <v>19</v>
      </c>
      <c r="C195" s="93">
        <v>200</v>
      </c>
      <c r="D195" s="114">
        <v>10</v>
      </c>
      <c r="E195" s="131">
        <v>20</v>
      </c>
      <c r="F195" s="46"/>
      <c r="G195" s="148">
        <f t="shared" si="37"/>
        <v>0</v>
      </c>
      <c r="H195" s="149">
        <f t="shared" si="38"/>
        <v>0</v>
      </c>
      <c r="I195" s="162">
        <v>3.5</v>
      </c>
      <c r="J195" s="151">
        <f t="shared" si="39"/>
        <v>35</v>
      </c>
      <c r="K195" s="152">
        <f t="shared" si="40"/>
        <v>0</v>
      </c>
      <c r="ALX195" s="1"/>
      <c r="ALY195" s="1"/>
      <c r="ALZ195" s="1"/>
      <c r="AMA195" s="1"/>
      <c r="AMB195" s="1"/>
      <c r="AMC195" s="1"/>
      <c r="AMD195" s="1"/>
      <c r="AME195" s="1"/>
      <c r="AMF195" s="1"/>
      <c r="AMG195" s="1"/>
      <c r="AMH195" s="1"/>
    </row>
    <row r="196" spans="1:1022" x14ac:dyDescent="0.2">
      <c r="A196" s="61" t="s">
        <v>144</v>
      </c>
      <c r="B196" s="71" t="s">
        <v>20</v>
      </c>
      <c r="C196" s="93">
        <v>200</v>
      </c>
      <c r="D196" s="114">
        <v>10</v>
      </c>
      <c r="E196" s="131">
        <v>20</v>
      </c>
      <c r="F196" s="46"/>
      <c r="G196" s="148">
        <f t="shared" si="37"/>
        <v>0</v>
      </c>
      <c r="H196" s="149">
        <f t="shared" si="38"/>
        <v>0</v>
      </c>
      <c r="I196" s="162">
        <v>3.5</v>
      </c>
      <c r="J196" s="151">
        <f t="shared" si="39"/>
        <v>35</v>
      </c>
      <c r="K196" s="152">
        <f t="shared" si="40"/>
        <v>0</v>
      </c>
      <c r="AMA196" s="14"/>
      <c r="AMB196" s="14"/>
      <c r="AMC196" s="14"/>
      <c r="AMD196" s="14"/>
      <c r="AME196" s="14"/>
      <c r="AMF196" s="14"/>
      <c r="AMG196" s="14"/>
      <c r="AMH196" s="14"/>
    </row>
    <row r="197" spans="1:1022" s="14" customFormat="1" x14ac:dyDescent="0.2">
      <c r="A197" s="61" t="s">
        <v>144</v>
      </c>
      <c r="B197" s="71" t="s">
        <v>21</v>
      </c>
      <c r="C197" s="93">
        <v>200</v>
      </c>
      <c r="D197" s="114">
        <v>10</v>
      </c>
      <c r="E197" s="131">
        <v>20</v>
      </c>
      <c r="F197" s="46"/>
      <c r="G197" s="148">
        <f t="shared" si="37"/>
        <v>0</v>
      </c>
      <c r="H197" s="149">
        <f t="shared" si="38"/>
        <v>0</v>
      </c>
      <c r="I197" s="162">
        <v>3.5</v>
      </c>
      <c r="J197" s="151">
        <f t="shared" si="39"/>
        <v>35</v>
      </c>
      <c r="K197" s="152">
        <f t="shared" si="40"/>
        <v>0</v>
      </c>
      <c r="ALX197" s="1"/>
      <c r="ALY197" s="1"/>
      <c r="ALZ197" s="1"/>
      <c r="AMA197" s="1"/>
      <c r="AMB197" s="1"/>
      <c r="AMC197" s="1"/>
      <c r="AMD197" s="1"/>
      <c r="AME197" s="1"/>
      <c r="AMF197" s="1"/>
      <c r="AMG197" s="1"/>
      <c r="AMH197" s="1"/>
    </row>
    <row r="198" spans="1:1022" x14ac:dyDescent="0.2">
      <c r="A198" s="54" t="s">
        <v>144</v>
      </c>
      <c r="B198" s="72" t="s">
        <v>145</v>
      </c>
      <c r="C198" s="95">
        <v>200</v>
      </c>
      <c r="D198" s="115">
        <v>10</v>
      </c>
      <c r="E198" s="132">
        <v>20</v>
      </c>
      <c r="F198" s="45"/>
      <c r="G198" s="143">
        <f t="shared" si="37"/>
        <v>0</v>
      </c>
      <c r="H198" s="144">
        <f t="shared" si="38"/>
        <v>0</v>
      </c>
      <c r="I198" s="163">
        <v>3.5</v>
      </c>
      <c r="J198" s="146">
        <f t="shared" si="39"/>
        <v>35</v>
      </c>
      <c r="K198" s="147">
        <f t="shared" si="40"/>
        <v>0</v>
      </c>
      <c r="AMA198" s="14"/>
      <c r="AMB198" s="14"/>
      <c r="AMC198" s="14"/>
      <c r="AMD198" s="14"/>
      <c r="AME198" s="14"/>
      <c r="AMF198" s="14"/>
      <c r="AMG198" s="14"/>
      <c r="AMH198" s="14"/>
    </row>
    <row r="199" spans="1:1022" s="14" customFormat="1" x14ac:dyDescent="0.2">
      <c r="A199" s="54" t="s">
        <v>144</v>
      </c>
      <c r="B199" s="72" t="s">
        <v>146</v>
      </c>
      <c r="C199" s="95">
        <v>120</v>
      </c>
      <c r="D199" s="115">
        <v>10</v>
      </c>
      <c r="E199" s="132">
        <v>12</v>
      </c>
      <c r="F199" s="45"/>
      <c r="G199" s="143">
        <f t="shared" si="37"/>
        <v>0</v>
      </c>
      <c r="H199" s="144">
        <f t="shared" si="38"/>
        <v>0</v>
      </c>
      <c r="I199" s="163">
        <v>3.5</v>
      </c>
      <c r="J199" s="146">
        <f t="shared" si="39"/>
        <v>35</v>
      </c>
      <c r="K199" s="147">
        <f t="shared" si="40"/>
        <v>0</v>
      </c>
      <c r="ALX199" s="1"/>
      <c r="ALY199" s="1"/>
      <c r="ALZ199" s="1"/>
      <c r="AMA199" s="1"/>
      <c r="AMB199" s="1"/>
      <c r="AMC199" s="1"/>
      <c r="AMD199" s="1"/>
      <c r="AME199" s="1"/>
      <c r="AMF199" s="1"/>
      <c r="AMG199" s="1"/>
      <c r="AMH199" s="1"/>
    </row>
    <row r="200" spans="1:1022" s="14" customFormat="1" x14ac:dyDescent="0.2">
      <c r="A200" s="54" t="s">
        <v>144</v>
      </c>
      <c r="B200" s="72" t="s">
        <v>147</v>
      </c>
      <c r="C200" s="95">
        <v>200</v>
      </c>
      <c r="D200" s="115">
        <v>10</v>
      </c>
      <c r="E200" s="132">
        <v>20</v>
      </c>
      <c r="F200" s="45"/>
      <c r="G200" s="143">
        <f t="shared" si="37"/>
        <v>0</v>
      </c>
      <c r="H200" s="144">
        <f t="shared" si="38"/>
        <v>0</v>
      </c>
      <c r="I200" s="163">
        <v>4</v>
      </c>
      <c r="J200" s="146">
        <f t="shared" si="39"/>
        <v>40</v>
      </c>
      <c r="K200" s="147">
        <f t="shared" si="40"/>
        <v>0</v>
      </c>
      <c r="ALU200" s="1"/>
      <c r="ALV200" s="1"/>
      <c r="ALW200" s="1"/>
      <c r="ALX200" s="1"/>
      <c r="ALY200" s="1"/>
      <c r="ALZ200" s="1"/>
    </row>
    <row r="201" spans="1:1022" s="14" customFormat="1" x14ac:dyDescent="0.2">
      <c r="A201" s="54" t="s">
        <v>144</v>
      </c>
      <c r="B201" s="72" t="s">
        <v>148</v>
      </c>
      <c r="C201" s="95">
        <v>100</v>
      </c>
      <c r="D201" s="115">
        <v>10</v>
      </c>
      <c r="E201" s="132">
        <v>10</v>
      </c>
      <c r="F201" s="45"/>
      <c r="G201" s="143">
        <f t="shared" si="37"/>
        <v>0</v>
      </c>
      <c r="H201" s="144">
        <f t="shared" si="38"/>
        <v>0</v>
      </c>
      <c r="I201" s="163">
        <v>4</v>
      </c>
      <c r="J201" s="146">
        <f t="shared" si="39"/>
        <v>40</v>
      </c>
      <c r="K201" s="147">
        <f t="shared" si="40"/>
        <v>0</v>
      </c>
      <c r="ALU201" s="1"/>
      <c r="ALV201" s="1"/>
      <c r="ALW201" s="1"/>
      <c r="ALX201" s="1"/>
      <c r="ALY201" s="1"/>
      <c r="ALZ201" s="1"/>
    </row>
    <row r="202" spans="1:1022" s="14" customFormat="1" x14ac:dyDescent="0.2">
      <c r="A202" s="61" t="s">
        <v>144</v>
      </c>
      <c r="B202" s="78" t="s">
        <v>149</v>
      </c>
      <c r="C202" s="113">
        <v>400</v>
      </c>
      <c r="D202" s="114">
        <v>10</v>
      </c>
      <c r="E202" s="131">
        <v>40</v>
      </c>
      <c r="F202" s="46"/>
      <c r="G202" s="148">
        <f t="shared" si="37"/>
        <v>0</v>
      </c>
      <c r="H202" s="149">
        <f t="shared" si="38"/>
        <v>0</v>
      </c>
      <c r="I202" s="162">
        <v>4.5</v>
      </c>
      <c r="J202" s="151">
        <f t="shared" si="39"/>
        <v>45</v>
      </c>
      <c r="K202" s="152">
        <f t="shared" si="40"/>
        <v>0</v>
      </c>
      <c r="ALU202" s="1"/>
      <c r="ALV202" s="1"/>
      <c r="ALW202" s="1"/>
      <c r="ALX202" s="1"/>
      <c r="ALY202" s="1"/>
      <c r="ALZ202" s="1"/>
    </row>
    <row r="203" spans="1:1022" s="14" customFormat="1" x14ac:dyDescent="0.2">
      <c r="A203" s="61" t="s">
        <v>144</v>
      </c>
      <c r="B203" s="78" t="s">
        <v>150</v>
      </c>
      <c r="C203" s="113">
        <v>200</v>
      </c>
      <c r="D203" s="114">
        <v>10</v>
      </c>
      <c r="E203" s="131">
        <v>20</v>
      </c>
      <c r="F203" s="46"/>
      <c r="G203" s="148">
        <f t="shared" si="37"/>
        <v>0</v>
      </c>
      <c r="H203" s="149">
        <f t="shared" si="38"/>
        <v>0</v>
      </c>
      <c r="I203" s="162">
        <v>4.5</v>
      </c>
      <c r="J203" s="151">
        <f t="shared" si="39"/>
        <v>45</v>
      </c>
      <c r="K203" s="152">
        <f t="shared" si="40"/>
        <v>0</v>
      </c>
      <c r="ALU203" s="1"/>
      <c r="ALV203" s="1"/>
      <c r="ALW203" s="1"/>
      <c r="ALX203" s="1"/>
      <c r="ALY203" s="1"/>
      <c r="ALZ203" s="1"/>
    </row>
    <row r="204" spans="1:1022" s="14" customFormat="1" x14ac:dyDescent="0.2">
      <c r="A204" s="54" t="s">
        <v>144</v>
      </c>
      <c r="B204" s="72" t="s">
        <v>151</v>
      </c>
      <c r="C204" s="95">
        <v>160</v>
      </c>
      <c r="D204" s="115">
        <v>10</v>
      </c>
      <c r="E204" s="132">
        <v>16</v>
      </c>
      <c r="F204" s="45"/>
      <c r="G204" s="143">
        <f t="shared" si="37"/>
        <v>0</v>
      </c>
      <c r="H204" s="144">
        <f t="shared" si="38"/>
        <v>0</v>
      </c>
      <c r="I204" s="163">
        <v>4.5</v>
      </c>
      <c r="J204" s="146">
        <f t="shared" si="39"/>
        <v>45</v>
      </c>
      <c r="K204" s="147">
        <f t="shared" si="40"/>
        <v>0</v>
      </c>
      <c r="ALU204" s="1"/>
      <c r="ALV204" s="1"/>
      <c r="ALW204" s="1"/>
      <c r="ALX204" s="1"/>
      <c r="ALY204" s="1"/>
      <c r="ALZ204" s="1"/>
    </row>
    <row r="205" spans="1:1022" s="14" customFormat="1" x14ac:dyDescent="0.2">
      <c r="A205" s="54" t="s">
        <v>144</v>
      </c>
      <c r="B205" s="72" t="s">
        <v>152</v>
      </c>
      <c r="C205" s="95">
        <v>80</v>
      </c>
      <c r="D205" s="115">
        <v>10</v>
      </c>
      <c r="E205" s="132">
        <v>8</v>
      </c>
      <c r="F205" s="45"/>
      <c r="G205" s="143">
        <f t="shared" si="37"/>
        <v>0</v>
      </c>
      <c r="H205" s="144">
        <f t="shared" si="38"/>
        <v>0</v>
      </c>
      <c r="I205" s="163">
        <v>4.5</v>
      </c>
      <c r="J205" s="146">
        <f t="shared" si="39"/>
        <v>45</v>
      </c>
      <c r="K205" s="147">
        <f t="shared" si="40"/>
        <v>0</v>
      </c>
      <c r="ALU205" s="1"/>
      <c r="ALV205" s="1"/>
      <c r="ALW205" s="1"/>
      <c r="ALX205" s="1"/>
      <c r="ALY205" s="1"/>
      <c r="ALZ205" s="1"/>
    </row>
    <row r="206" spans="1:1022" s="14" customFormat="1" x14ac:dyDescent="0.2">
      <c r="A206" s="54" t="s">
        <v>144</v>
      </c>
      <c r="B206" s="72" t="s">
        <v>209</v>
      </c>
      <c r="C206" s="95">
        <v>140</v>
      </c>
      <c r="D206" s="115">
        <v>10</v>
      </c>
      <c r="E206" s="132">
        <v>14</v>
      </c>
      <c r="F206" s="45"/>
      <c r="G206" s="143">
        <f t="shared" si="37"/>
        <v>0</v>
      </c>
      <c r="H206" s="144">
        <f t="shared" si="38"/>
        <v>0</v>
      </c>
      <c r="I206" s="163">
        <v>5</v>
      </c>
      <c r="J206" s="146">
        <f t="shared" si="39"/>
        <v>50</v>
      </c>
      <c r="K206" s="147">
        <f t="shared" si="40"/>
        <v>0</v>
      </c>
      <c r="ALU206" s="1"/>
      <c r="ALV206" s="1"/>
      <c r="ALW206" s="1"/>
      <c r="ALX206" s="1"/>
      <c r="ALY206" s="1"/>
      <c r="ALZ206" s="1"/>
    </row>
    <row r="207" spans="1:1022" s="14" customFormat="1" x14ac:dyDescent="0.2">
      <c r="A207" s="54" t="s">
        <v>144</v>
      </c>
      <c r="B207" s="72" t="s">
        <v>210</v>
      </c>
      <c r="C207" s="95">
        <v>70</v>
      </c>
      <c r="D207" s="115">
        <v>10</v>
      </c>
      <c r="E207" s="132">
        <v>7</v>
      </c>
      <c r="F207" s="45"/>
      <c r="G207" s="143">
        <f t="shared" si="37"/>
        <v>0</v>
      </c>
      <c r="H207" s="144">
        <f t="shared" si="38"/>
        <v>0</v>
      </c>
      <c r="I207" s="163">
        <v>5</v>
      </c>
      <c r="J207" s="146">
        <f t="shared" si="39"/>
        <v>50</v>
      </c>
      <c r="K207" s="147">
        <f t="shared" si="40"/>
        <v>0</v>
      </c>
      <c r="ALU207" s="1"/>
      <c r="ALV207" s="1"/>
      <c r="ALW207" s="1"/>
      <c r="ALX207" s="1"/>
      <c r="ALY207" s="1"/>
      <c r="ALZ207" s="1"/>
    </row>
    <row r="208" spans="1:1022" s="14" customFormat="1" x14ac:dyDescent="0.2">
      <c r="A208" s="61" t="s">
        <v>144</v>
      </c>
      <c r="B208" s="78" t="s">
        <v>153</v>
      </c>
      <c r="C208" s="113">
        <v>200</v>
      </c>
      <c r="D208" s="114">
        <v>10</v>
      </c>
      <c r="E208" s="131">
        <v>20</v>
      </c>
      <c r="F208" s="46"/>
      <c r="G208" s="148">
        <f t="shared" si="37"/>
        <v>0</v>
      </c>
      <c r="H208" s="149">
        <f t="shared" si="38"/>
        <v>0</v>
      </c>
      <c r="I208" s="162">
        <v>5</v>
      </c>
      <c r="J208" s="151">
        <f t="shared" si="39"/>
        <v>50</v>
      </c>
      <c r="K208" s="152">
        <f t="shared" si="40"/>
        <v>0</v>
      </c>
      <c r="ALU208" s="1"/>
      <c r="ALV208" s="1"/>
      <c r="ALW208" s="1"/>
      <c r="ALX208" s="1"/>
      <c r="ALY208" s="1"/>
      <c r="ALZ208" s="1"/>
    </row>
    <row r="209" spans="1:1022" s="14" customFormat="1" x14ac:dyDescent="0.2">
      <c r="A209" s="61" t="s">
        <v>144</v>
      </c>
      <c r="B209" s="78" t="s">
        <v>154</v>
      </c>
      <c r="C209" s="113">
        <v>100</v>
      </c>
      <c r="D209" s="114">
        <v>10</v>
      </c>
      <c r="E209" s="131">
        <v>10</v>
      </c>
      <c r="F209" s="46"/>
      <c r="G209" s="148">
        <f t="shared" si="37"/>
        <v>0</v>
      </c>
      <c r="H209" s="149">
        <f t="shared" si="38"/>
        <v>0</v>
      </c>
      <c r="I209" s="162">
        <v>5</v>
      </c>
      <c r="J209" s="151">
        <f t="shared" si="39"/>
        <v>50</v>
      </c>
      <c r="K209" s="152">
        <f t="shared" si="40"/>
        <v>0</v>
      </c>
      <c r="ALU209" s="1"/>
      <c r="ALV209" s="1"/>
      <c r="ALW209" s="1"/>
      <c r="ALX209" s="1"/>
      <c r="ALY209" s="1"/>
      <c r="ALZ209" s="1"/>
    </row>
    <row r="210" spans="1:1022" s="14" customFormat="1" x14ac:dyDescent="0.2">
      <c r="A210" s="54" t="s">
        <v>144</v>
      </c>
      <c r="B210" s="72" t="s">
        <v>155</v>
      </c>
      <c r="C210" s="95">
        <v>160</v>
      </c>
      <c r="D210" s="115">
        <v>10</v>
      </c>
      <c r="E210" s="132">
        <v>16</v>
      </c>
      <c r="F210" s="22"/>
      <c r="G210" s="138">
        <f t="shared" si="37"/>
        <v>0</v>
      </c>
      <c r="H210" s="139">
        <f t="shared" si="38"/>
        <v>0</v>
      </c>
      <c r="I210" s="163">
        <v>5</v>
      </c>
      <c r="J210" s="141">
        <f t="shared" si="39"/>
        <v>50</v>
      </c>
      <c r="K210" s="142">
        <f t="shared" si="40"/>
        <v>0</v>
      </c>
      <c r="ALU210" s="1"/>
      <c r="ALV210" s="1"/>
      <c r="ALW210" s="1"/>
      <c r="ALX210" s="1"/>
      <c r="ALY210" s="1"/>
      <c r="ALZ210" s="1"/>
    </row>
    <row r="211" spans="1:1022" s="14" customFormat="1" x14ac:dyDescent="0.2">
      <c r="A211" s="54" t="s">
        <v>144</v>
      </c>
      <c r="B211" s="72" t="s">
        <v>156</v>
      </c>
      <c r="C211" s="95">
        <v>80</v>
      </c>
      <c r="D211" s="115">
        <v>10</v>
      </c>
      <c r="E211" s="132">
        <v>8</v>
      </c>
      <c r="F211" s="22"/>
      <c r="G211" s="138">
        <f t="shared" si="37"/>
        <v>0</v>
      </c>
      <c r="H211" s="139">
        <f t="shared" si="38"/>
        <v>0</v>
      </c>
      <c r="I211" s="163">
        <v>5</v>
      </c>
      <c r="J211" s="141">
        <f t="shared" si="39"/>
        <v>50</v>
      </c>
      <c r="K211" s="142">
        <f t="shared" si="40"/>
        <v>0</v>
      </c>
      <c r="ALU211" s="1"/>
      <c r="ALV211" s="1"/>
      <c r="ALW211" s="1"/>
      <c r="ALX211" s="1"/>
      <c r="ALY211" s="1"/>
      <c r="ALZ211" s="1"/>
    </row>
    <row r="212" spans="1:1022" s="19" customFormat="1" ht="24" customHeight="1" x14ac:dyDescent="0.2">
      <c r="A212" s="57" t="s">
        <v>157</v>
      </c>
      <c r="B212" s="81"/>
      <c r="C212" s="99"/>
      <c r="D212" s="109"/>
      <c r="E212" s="23"/>
      <c r="F212" s="16">
        <f>SUM(F190:F211)</f>
        <v>0</v>
      </c>
      <c r="G212" s="16">
        <f>SUM(G190:G211)</f>
        <v>0</v>
      </c>
      <c r="H212" s="16">
        <f>SUM(H190:H211)</f>
        <v>0</v>
      </c>
      <c r="I212" s="158"/>
      <c r="J212" s="159"/>
      <c r="K212" s="160">
        <f>SUM(K190:K211)</f>
        <v>0</v>
      </c>
      <c r="ALU212" s="20"/>
      <c r="ALV212" s="20"/>
      <c r="ALW212" s="20"/>
      <c r="ALX212" s="20"/>
      <c r="ALY212" s="20"/>
      <c r="ALZ212" s="20"/>
    </row>
    <row r="213" spans="1:1022" s="49" customFormat="1" ht="10" customHeight="1" x14ac:dyDescent="0.2">
      <c r="A213" s="58"/>
      <c r="B213" s="58"/>
      <c r="C213" s="101"/>
      <c r="D213" s="102"/>
      <c r="E213" s="47"/>
      <c r="F213" s="48"/>
      <c r="G213" s="161"/>
      <c r="H213" s="58"/>
      <c r="I213" s="161"/>
      <c r="J213" s="161"/>
      <c r="K213" s="161"/>
      <c r="ALS213" s="50"/>
      <c r="ALT213" s="50"/>
      <c r="ALU213" s="50"/>
      <c r="ALV213" s="50"/>
      <c r="ALW213" s="50"/>
      <c r="ALX213" s="50"/>
    </row>
    <row r="214" spans="1:1022" s="14" customFormat="1" x14ac:dyDescent="0.2">
      <c r="A214" s="62" t="s">
        <v>158</v>
      </c>
      <c r="B214" s="82" t="s">
        <v>159</v>
      </c>
      <c r="C214" s="110">
        <v>400</v>
      </c>
      <c r="D214" s="116">
        <v>10</v>
      </c>
      <c r="E214" s="25">
        <v>40</v>
      </c>
      <c r="F214" s="22"/>
      <c r="G214" s="138">
        <f t="shared" ref="G214:G222" si="41">F214/E214</f>
        <v>0</v>
      </c>
      <c r="H214" s="139">
        <f t="shared" ref="H214:H222" si="42">F214*D214</f>
        <v>0</v>
      </c>
      <c r="I214" s="166">
        <v>4</v>
      </c>
      <c r="J214" s="141">
        <f t="shared" ref="J214:J222" si="43">I214*D214</f>
        <v>40</v>
      </c>
      <c r="K214" s="142">
        <f t="shared" ref="K214:K222" si="44">H214*I214</f>
        <v>0</v>
      </c>
      <c r="ALU214" s="1"/>
      <c r="ALV214" s="1"/>
      <c r="ALW214" s="1"/>
      <c r="ALX214" s="1"/>
      <c r="ALY214" s="1"/>
      <c r="ALZ214" s="1"/>
    </row>
    <row r="215" spans="1:1022" s="14" customFormat="1" x14ac:dyDescent="0.2">
      <c r="A215" s="62" t="s">
        <v>158</v>
      </c>
      <c r="B215" s="82" t="s">
        <v>160</v>
      </c>
      <c r="C215" s="110">
        <v>350</v>
      </c>
      <c r="D215" s="116">
        <v>10</v>
      </c>
      <c r="E215" s="25">
        <v>35</v>
      </c>
      <c r="F215" s="22"/>
      <c r="G215" s="138">
        <f t="shared" si="41"/>
        <v>0</v>
      </c>
      <c r="H215" s="139">
        <f t="shared" si="42"/>
        <v>0</v>
      </c>
      <c r="I215" s="166">
        <v>4</v>
      </c>
      <c r="J215" s="141">
        <f t="shared" si="43"/>
        <v>40</v>
      </c>
      <c r="K215" s="142">
        <f t="shared" si="44"/>
        <v>0</v>
      </c>
      <c r="ALU215" s="1"/>
      <c r="ALV215" s="1"/>
      <c r="ALW215" s="1"/>
      <c r="ALX215" s="1"/>
      <c r="ALY215" s="1"/>
      <c r="ALZ215" s="1"/>
    </row>
    <row r="216" spans="1:1022" s="14" customFormat="1" x14ac:dyDescent="0.2">
      <c r="A216" s="62" t="s">
        <v>158</v>
      </c>
      <c r="B216" s="82" t="s">
        <v>161</v>
      </c>
      <c r="C216" s="117">
        <v>400</v>
      </c>
      <c r="D216" s="116">
        <v>10</v>
      </c>
      <c r="E216" s="25">
        <v>40</v>
      </c>
      <c r="F216" s="22"/>
      <c r="G216" s="138">
        <f t="shared" si="41"/>
        <v>0</v>
      </c>
      <c r="H216" s="139">
        <f t="shared" si="42"/>
        <v>0</v>
      </c>
      <c r="I216" s="166">
        <v>4</v>
      </c>
      <c r="J216" s="141">
        <f t="shared" si="43"/>
        <v>40</v>
      </c>
      <c r="K216" s="142">
        <f t="shared" si="44"/>
        <v>0</v>
      </c>
      <c r="ALX216" s="1"/>
      <c r="ALY216" s="1"/>
      <c r="ALZ216" s="1"/>
      <c r="AMA216" s="26"/>
      <c r="AMB216" s="26"/>
      <c r="AMC216" s="26"/>
      <c r="AMD216" s="26"/>
      <c r="AME216" s="26"/>
      <c r="AMF216" s="26"/>
      <c r="AMG216" s="26"/>
      <c r="AMH216" s="26"/>
    </row>
    <row r="217" spans="1:1022" s="14" customFormat="1" ht="15" customHeight="1" x14ac:dyDescent="0.2">
      <c r="A217" s="62" t="s">
        <v>158</v>
      </c>
      <c r="B217" s="82" t="s">
        <v>162</v>
      </c>
      <c r="C217" s="117">
        <v>60</v>
      </c>
      <c r="D217" s="116">
        <v>10</v>
      </c>
      <c r="E217" s="25">
        <v>6</v>
      </c>
      <c r="F217" s="22"/>
      <c r="G217" s="138">
        <f t="shared" si="41"/>
        <v>0</v>
      </c>
      <c r="H217" s="139">
        <f t="shared" si="42"/>
        <v>0</v>
      </c>
      <c r="I217" s="166">
        <v>9</v>
      </c>
      <c r="J217" s="141">
        <f t="shared" si="43"/>
        <v>90</v>
      </c>
      <c r="K217" s="142">
        <f t="shared" si="44"/>
        <v>0</v>
      </c>
      <c r="ALX217" s="1"/>
      <c r="ALY217" s="1"/>
      <c r="ALZ217" s="1"/>
    </row>
    <row r="218" spans="1:1022" s="14" customFormat="1" ht="15" customHeight="1" x14ac:dyDescent="0.2">
      <c r="A218" s="62" t="s">
        <v>158</v>
      </c>
      <c r="B218" s="83" t="s">
        <v>163</v>
      </c>
      <c r="C218" s="117">
        <v>80</v>
      </c>
      <c r="D218" s="116">
        <v>10</v>
      </c>
      <c r="E218" s="25">
        <v>8</v>
      </c>
      <c r="F218" s="22"/>
      <c r="G218" s="138">
        <f t="shared" si="41"/>
        <v>0</v>
      </c>
      <c r="H218" s="139">
        <f t="shared" si="42"/>
        <v>0</v>
      </c>
      <c r="I218" s="166">
        <v>9</v>
      </c>
      <c r="J218" s="141">
        <f t="shared" si="43"/>
        <v>90</v>
      </c>
      <c r="K218" s="142">
        <f t="shared" si="44"/>
        <v>0</v>
      </c>
      <c r="ALX218" s="1"/>
      <c r="ALY218" s="1"/>
      <c r="ALZ218" s="1"/>
    </row>
    <row r="219" spans="1:1022" s="14" customFormat="1" ht="15" customHeight="1" x14ac:dyDescent="0.2">
      <c r="A219" s="62" t="s">
        <v>158</v>
      </c>
      <c r="B219" s="82" t="s">
        <v>164</v>
      </c>
      <c r="C219" s="117">
        <v>200</v>
      </c>
      <c r="D219" s="116">
        <v>10</v>
      </c>
      <c r="E219" s="25">
        <v>20</v>
      </c>
      <c r="F219" s="22"/>
      <c r="G219" s="138">
        <f t="shared" si="41"/>
        <v>0</v>
      </c>
      <c r="H219" s="139">
        <f t="shared" si="42"/>
        <v>0</v>
      </c>
      <c r="I219" s="166">
        <v>5</v>
      </c>
      <c r="J219" s="141">
        <f t="shared" si="43"/>
        <v>50</v>
      </c>
      <c r="K219" s="142">
        <f t="shared" si="44"/>
        <v>0</v>
      </c>
      <c r="ALX219" s="1"/>
      <c r="ALY219" s="1"/>
      <c r="ALZ219" s="1"/>
    </row>
    <row r="220" spans="1:1022" s="14" customFormat="1" ht="15" customHeight="1" x14ac:dyDescent="0.2">
      <c r="A220" s="62" t="s">
        <v>158</v>
      </c>
      <c r="B220" s="82" t="s">
        <v>165</v>
      </c>
      <c r="C220" s="117">
        <v>100</v>
      </c>
      <c r="D220" s="116">
        <v>10</v>
      </c>
      <c r="E220" s="25">
        <v>10</v>
      </c>
      <c r="F220" s="22"/>
      <c r="G220" s="138">
        <f t="shared" si="41"/>
        <v>0</v>
      </c>
      <c r="H220" s="139">
        <f t="shared" si="42"/>
        <v>0</v>
      </c>
      <c r="I220" s="166">
        <v>8</v>
      </c>
      <c r="J220" s="141">
        <f t="shared" si="43"/>
        <v>80</v>
      </c>
      <c r="K220" s="142">
        <f t="shared" si="44"/>
        <v>0</v>
      </c>
      <c r="ALX220" s="1"/>
      <c r="ALY220" s="1"/>
      <c r="ALZ220" s="1"/>
    </row>
    <row r="221" spans="1:1022" s="14" customFormat="1" ht="15" customHeight="1" x14ac:dyDescent="0.2">
      <c r="A221" s="62" t="s">
        <v>158</v>
      </c>
      <c r="B221" s="82" t="s">
        <v>166</v>
      </c>
      <c r="C221" s="110">
        <v>200</v>
      </c>
      <c r="D221" s="116">
        <v>10</v>
      </c>
      <c r="E221" s="25">
        <v>20</v>
      </c>
      <c r="F221" s="22"/>
      <c r="G221" s="138">
        <f t="shared" si="41"/>
        <v>0</v>
      </c>
      <c r="H221" s="139">
        <f t="shared" si="42"/>
        <v>0</v>
      </c>
      <c r="I221" s="166">
        <v>4</v>
      </c>
      <c r="J221" s="141">
        <f t="shared" si="43"/>
        <v>40</v>
      </c>
      <c r="K221" s="142">
        <f t="shared" si="44"/>
        <v>0</v>
      </c>
      <c r="ALX221" s="1"/>
      <c r="ALY221" s="1"/>
      <c r="ALZ221" s="1"/>
    </row>
    <row r="222" spans="1:1022" s="14" customFormat="1" ht="15" customHeight="1" x14ac:dyDescent="0.2">
      <c r="A222" s="62" t="s">
        <v>158</v>
      </c>
      <c r="B222" s="82" t="s">
        <v>167</v>
      </c>
      <c r="C222" s="110">
        <v>200</v>
      </c>
      <c r="D222" s="116">
        <v>10</v>
      </c>
      <c r="E222" s="25">
        <v>20</v>
      </c>
      <c r="F222" s="22"/>
      <c r="G222" s="138">
        <f t="shared" si="41"/>
        <v>0</v>
      </c>
      <c r="H222" s="139">
        <f t="shared" si="42"/>
        <v>0</v>
      </c>
      <c r="I222" s="166">
        <v>5</v>
      </c>
      <c r="J222" s="141">
        <f t="shared" si="43"/>
        <v>50</v>
      </c>
      <c r="K222" s="142">
        <f t="shared" si="44"/>
        <v>0</v>
      </c>
      <c r="ALX222" s="1"/>
      <c r="ALY222" s="1"/>
      <c r="ALZ222" s="1"/>
    </row>
    <row r="223" spans="1:1022" s="20" customFormat="1" ht="24" customHeight="1" x14ac:dyDescent="0.2">
      <c r="A223" s="57" t="s">
        <v>168</v>
      </c>
      <c r="B223" s="75"/>
      <c r="C223" s="99"/>
      <c r="D223" s="109"/>
      <c r="E223" s="23"/>
      <c r="F223" s="16">
        <f>SUM(F214:F222)</f>
        <v>0</v>
      </c>
      <c r="G223" s="16">
        <f>SUM(G214:G222)</f>
        <v>0</v>
      </c>
      <c r="H223" s="16">
        <f>SUM(H214:H222)</f>
        <v>0</v>
      </c>
      <c r="I223" s="158"/>
      <c r="J223" s="159"/>
      <c r="K223" s="160">
        <f>SUM(K214:K222)</f>
        <v>0</v>
      </c>
      <c r="AMA223" s="19"/>
      <c r="AMB223" s="19"/>
      <c r="AMC223" s="19"/>
      <c r="AMD223" s="19"/>
      <c r="AME223" s="19"/>
      <c r="AMF223" s="19"/>
      <c r="AMG223" s="19"/>
      <c r="AMH223" s="19"/>
    </row>
    <row r="224" spans="1:1022" s="49" customFormat="1" ht="10" customHeight="1" x14ac:dyDescent="0.2">
      <c r="A224" s="58"/>
      <c r="B224" s="58"/>
      <c r="C224" s="101"/>
      <c r="D224" s="102"/>
      <c r="E224" s="47"/>
      <c r="F224" s="48"/>
      <c r="G224" s="161"/>
      <c r="H224" s="58"/>
      <c r="I224" s="161"/>
      <c r="J224" s="161"/>
      <c r="K224" s="161"/>
      <c r="ALS224" s="50"/>
      <c r="ALT224" s="50"/>
      <c r="ALU224" s="50"/>
      <c r="ALV224" s="50"/>
      <c r="ALW224" s="50"/>
      <c r="ALX224" s="50"/>
    </row>
    <row r="225" spans="1:11" x14ac:dyDescent="0.2">
      <c r="A225" s="54" t="s">
        <v>169</v>
      </c>
      <c r="B225" s="70" t="s">
        <v>24</v>
      </c>
      <c r="C225" s="90">
        <v>500</v>
      </c>
      <c r="D225" s="115">
        <v>25</v>
      </c>
      <c r="E225" s="133">
        <v>20</v>
      </c>
      <c r="F225" s="22"/>
      <c r="G225" s="138">
        <f t="shared" ref="G225:G245" si="45">F225/E225</f>
        <v>0</v>
      </c>
      <c r="H225" s="139">
        <f t="shared" ref="H225:H245" si="46">F225*D225</f>
        <v>0</v>
      </c>
      <c r="I225" s="163">
        <v>3.5</v>
      </c>
      <c r="J225" s="141">
        <f t="shared" ref="J225:J245" si="47">I225*D225</f>
        <v>87.5</v>
      </c>
      <c r="K225" s="142">
        <f t="shared" ref="K225:K245" si="48">H225*I225</f>
        <v>0</v>
      </c>
    </row>
    <row r="226" spans="1:11" x14ac:dyDescent="0.2">
      <c r="A226" s="54" t="s">
        <v>169</v>
      </c>
      <c r="B226" s="70" t="s">
        <v>25</v>
      </c>
      <c r="C226" s="90">
        <v>500</v>
      </c>
      <c r="D226" s="118">
        <v>25</v>
      </c>
      <c r="E226" s="134">
        <v>20</v>
      </c>
      <c r="F226" s="45"/>
      <c r="G226" s="143">
        <f t="shared" si="45"/>
        <v>0</v>
      </c>
      <c r="H226" s="144">
        <f t="shared" si="46"/>
        <v>0</v>
      </c>
      <c r="I226" s="163">
        <v>3.5</v>
      </c>
      <c r="J226" s="146">
        <f t="shared" si="47"/>
        <v>87.5</v>
      </c>
      <c r="K226" s="147">
        <f t="shared" si="48"/>
        <v>0</v>
      </c>
    </row>
    <row r="227" spans="1:11" x14ac:dyDescent="0.2">
      <c r="A227" s="54" t="s">
        <v>169</v>
      </c>
      <c r="B227" s="70" t="s">
        <v>26</v>
      </c>
      <c r="C227" s="90">
        <v>500</v>
      </c>
      <c r="D227" s="118">
        <v>25</v>
      </c>
      <c r="E227" s="134">
        <v>20</v>
      </c>
      <c r="F227" s="45"/>
      <c r="G227" s="143">
        <f t="shared" si="45"/>
        <v>0</v>
      </c>
      <c r="H227" s="144">
        <f t="shared" si="46"/>
        <v>0</v>
      </c>
      <c r="I227" s="163">
        <v>3.5</v>
      </c>
      <c r="J227" s="146">
        <f t="shared" si="47"/>
        <v>87.5</v>
      </c>
      <c r="K227" s="147">
        <f t="shared" si="48"/>
        <v>0</v>
      </c>
    </row>
    <row r="228" spans="1:11" x14ac:dyDescent="0.2">
      <c r="A228" s="54" t="s">
        <v>169</v>
      </c>
      <c r="B228" s="70" t="s">
        <v>27</v>
      </c>
      <c r="C228" s="90">
        <v>500</v>
      </c>
      <c r="D228" s="118">
        <v>25</v>
      </c>
      <c r="E228" s="134">
        <v>20</v>
      </c>
      <c r="F228" s="45"/>
      <c r="G228" s="143">
        <f t="shared" si="45"/>
        <v>0</v>
      </c>
      <c r="H228" s="144">
        <f t="shared" si="46"/>
        <v>0</v>
      </c>
      <c r="I228" s="163">
        <v>3.5</v>
      </c>
      <c r="J228" s="146">
        <f t="shared" si="47"/>
        <v>87.5</v>
      </c>
      <c r="K228" s="147">
        <f t="shared" si="48"/>
        <v>0</v>
      </c>
    </row>
    <row r="229" spans="1:11" x14ac:dyDescent="0.2">
      <c r="A229" s="54" t="s">
        <v>169</v>
      </c>
      <c r="B229" s="70" t="s">
        <v>28</v>
      </c>
      <c r="C229" s="90">
        <v>250</v>
      </c>
      <c r="D229" s="118">
        <v>25</v>
      </c>
      <c r="E229" s="134">
        <v>10</v>
      </c>
      <c r="F229" s="45"/>
      <c r="G229" s="143">
        <f t="shared" si="45"/>
        <v>0</v>
      </c>
      <c r="H229" s="144">
        <f t="shared" si="46"/>
        <v>0</v>
      </c>
      <c r="I229" s="163">
        <v>3.5</v>
      </c>
      <c r="J229" s="146">
        <f t="shared" si="47"/>
        <v>87.5</v>
      </c>
      <c r="K229" s="147">
        <f t="shared" si="48"/>
        <v>0</v>
      </c>
    </row>
    <row r="230" spans="1:11" x14ac:dyDescent="0.2">
      <c r="A230" s="54" t="s">
        <v>169</v>
      </c>
      <c r="B230" s="70" t="s">
        <v>29</v>
      </c>
      <c r="C230" s="90">
        <v>250</v>
      </c>
      <c r="D230" s="118">
        <v>25</v>
      </c>
      <c r="E230" s="134">
        <v>10</v>
      </c>
      <c r="F230" s="45"/>
      <c r="G230" s="143">
        <f t="shared" si="45"/>
        <v>0</v>
      </c>
      <c r="H230" s="144">
        <f t="shared" si="46"/>
        <v>0</v>
      </c>
      <c r="I230" s="163">
        <v>3.5</v>
      </c>
      <c r="J230" s="146">
        <f t="shared" si="47"/>
        <v>87.5</v>
      </c>
      <c r="K230" s="147">
        <f t="shared" si="48"/>
        <v>0</v>
      </c>
    </row>
    <row r="231" spans="1:11" x14ac:dyDescent="0.2">
      <c r="A231" s="54" t="s">
        <v>169</v>
      </c>
      <c r="B231" s="70" t="s">
        <v>30</v>
      </c>
      <c r="C231" s="90">
        <v>250</v>
      </c>
      <c r="D231" s="118">
        <v>25</v>
      </c>
      <c r="E231" s="134">
        <v>10</v>
      </c>
      <c r="F231" s="45"/>
      <c r="G231" s="143">
        <f t="shared" si="45"/>
        <v>0</v>
      </c>
      <c r="H231" s="144">
        <f t="shared" si="46"/>
        <v>0</v>
      </c>
      <c r="I231" s="163">
        <v>3.5</v>
      </c>
      <c r="J231" s="146">
        <f t="shared" si="47"/>
        <v>87.5</v>
      </c>
      <c r="K231" s="147">
        <f t="shared" si="48"/>
        <v>0</v>
      </c>
    </row>
    <row r="232" spans="1:11" x14ac:dyDescent="0.2">
      <c r="A232" s="54" t="s">
        <v>169</v>
      </c>
      <c r="B232" s="70" t="s">
        <v>31</v>
      </c>
      <c r="C232" s="90">
        <v>250</v>
      </c>
      <c r="D232" s="118">
        <v>25</v>
      </c>
      <c r="E232" s="134">
        <v>10</v>
      </c>
      <c r="F232" s="45"/>
      <c r="G232" s="143">
        <f t="shared" si="45"/>
        <v>0</v>
      </c>
      <c r="H232" s="144">
        <f t="shared" si="46"/>
        <v>0</v>
      </c>
      <c r="I232" s="163">
        <v>3.5</v>
      </c>
      <c r="J232" s="146">
        <f t="shared" si="47"/>
        <v>87.5</v>
      </c>
      <c r="K232" s="147">
        <f t="shared" si="48"/>
        <v>0</v>
      </c>
    </row>
    <row r="233" spans="1:11" x14ac:dyDescent="0.2">
      <c r="A233" s="61" t="s">
        <v>169</v>
      </c>
      <c r="B233" s="71" t="s">
        <v>68</v>
      </c>
      <c r="C233" s="119">
        <v>450</v>
      </c>
      <c r="D233" s="120">
        <v>10</v>
      </c>
      <c r="E233" s="135">
        <v>45</v>
      </c>
      <c r="F233" s="46"/>
      <c r="G233" s="148">
        <f t="shared" si="45"/>
        <v>0</v>
      </c>
      <c r="H233" s="149">
        <f t="shared" si="46"/>
        <v>0</v>
      </c>
      <c r="I233" s="162">
        <v>3.5</v>
      </c>
      <c r="J233" s="151">
        <f t="shared" si="47"/>
        <v>35</v>
      </c>
      <c r="K233" s="152">
        <f t="shared" si="48"/>
        <v>0</v>
      </c>
    </row>
    <row r="234" spans="1:11" x14ac:dyDescent="0.2">
      <c r="A234" s="61" t="s">
        <v>169</v>
      </c>
      <c r="B234" s="71" t="s">
        <v>69</v>
      </c>
      <c r="C234" s="119">
        <v>450</v>
      </c>
      <c r="D234" s="120">
        <v>10</v>
      </c>
      <c r="E234" s="135">
        <v>45</v>
      </c>
      <c r="F234" s="46"/>
      <c r="G234" s="148">
        <f t="shared" si="45"/>
        <v>0</v>
      </c>
      <c r="H234" s="149">
        <f t="shared" si="46"/>
        <v>0</v>
      </c>
      <c r="I234" s="162">
        <v>3.5</v>
      </c>
      <c r="J234" s="151">
        <f t="shared" si="47"/>
        <v>35</v>
      </c>
      <c r="K234" s="152">
        <f t="shared" si="48"/>
        <v>0</v>
      </c>
    </row>
    <row r="235" spans="1:11" x14ac:dyDescent="0.2">
      <c r="A235" s="61" t="s">
        <v>169</v>
      </c>
      <c r="B235" s="71" t="s">
        <v>70</v>
      </c>
      <c r="C235" s="119">
        <v>450</v>
      </c>
      <c r="D235" s="120">
        <v>10</v>
      </c>
      <c r="E235" s="135">
        <v>45</v>
      </c>
      <c r="F235" s="46"/>
      <c r="G235" s="148">
        <f t="shared" si="45"/>
        <v>0</v>
      </c>
      <c r="H235" s="149">
        <f t="shared" si="46"/>
        <v>0</v>
      </c>
      <c r="I235" s="162">
        <v>3.5</v>
      </c>
      <c r="J235" s="151">
        <f t="shared" si="47"/>
        <v>35</v>
      </c>
      <c r="K235" s="152">
        <f t="shared" si="48"/>
        <v>0</v>
      </c>
    </row>
    <row r="236" spans="1:11" x14ac:dyDescent="0.2">
      <c r="A236" s="61" t="s">
        <v>169</v>
      </c>
      <c r="B236" s="71" t="s">
        <v>71</v>
      </c>
      <c r="C236" s="119">
        <v>450</v>
      </c>
      <c r="D236" s="120">
        <v>10</v>
      </c>
      <c r="E236" s="135">
        <v>45</v>
      </c>
      <c r="F236" s="46"/>
      <c r="G236" s="148">
        <f t="shared" si="45"/>
        <v>0</v>
      </c>
      <c r="H236" s="149">
        <f t="shared" si="46"/>
        <v>0</v>
      </c>
      <c r="I236" s="162">
        <v>3.5</v>
      </c>
      <c r="J236" s="151">
        <f t="shared" si="47"/>
        <v>35</v>
      </c>
      <c r="K236" s="152">
        <f t="shared" si="48"/>
        <v>0</v>
      </c>
    </row>
    <row r="237" spans="1:11" x14ac:dyDescent="0.2">
      <c r="A237" s="61" t="s">
        <v>169</v>
      </c>
      <c r="B237" s="71" t="s">
        <v>72</v>
      </c>
      <c r="C237" s="119">
        <v>250</v>
      </c>
      <c r="D237" s="120">
        <v>10</v>
      </c>
      <c r="E237" s="135">
        <v>25</v>
      </c>
      <c r="F237" s="46"/>
      <c r="G237" s="148">
        <f t="shared" si="45"/>
        <v>0</v>
      </c>
      <c r="H237" s="149">
        <f t="shared" si="46"/>
        <v>0</v>
      </c>
      <c r="I237" s="162">
        <v>3.5</v>
      </c>
      <c r="J237" s="151">
        <f t="shared" si="47"/>
        <v>35</v>
      </c>
      <c r="K237" s="152">
        <f t="shared" si="48"/>
        <v>0</v>
      </c>
    </row>
    <row r="238" spans="1:11" x14ac:dyDescent="0.2">
      <c r="A238" s="61" t="s">
        <v>169</v>
      </c>
      <c r="B238" s="71" t="s">
        <v>73</v>
      </c>
      <c r="C238" s="119">
        <v>250</v>
      </c>
      <c r="D238" s="120">
        <v>10</v>
      </c>
      <c r="E238" s="135">
        <v>25</v>
      </c>
      <c r="F238" s="46"/>
      <c r="G238" s="148">
        <f t="shared" si="45"/>
        <v>0</v>
      </c>
      <c r="H238" s="149">
        <f t="shared" si="46"/>
        <v>0</v>
      </c>
      <c r="I238" s="162">
        <v>3.5</v>
      </c>
      <c r="J238" s="151">
        <f t="shared" si="47"/>
        <v>35</v>
      </c>
      <c r="K238" s="152">
        <f t="shared" si="48"/>
        <v>0</v>
      </c>
    </row>
    <row r="239" spans="1:11" x14ac:dyDescent="0.2">
      <c r="A239" s="61" t="s">
        <v>169</v>
      </c>
      <c r="B239" s="71" t="s">
        <v>74</v>
      </c>
      <c r="C239" s="119">
        <v>250</v>
      </c>
      <c r="D239" s="120">
        <v>10</v>
      </c>
      <c r="E239" s="135">
        <v>25</v>
      </c>
      <c r="F239" s="46"/>
      <c r="G239" s="148">
        <f t="shared" si="45"/>
        <v>0</v>
      </c>
      <c r="H239" s="149">
        <f t="shared" si="46"/>
        <v>0</v>
      </c>
      <c r="I239" s="162">
        <v>3.5</v>
      </c>
      <c r="J239" s="151">
        <f t="shared" si="47"/>
        <v>35</v>
      </c>
      <c r="K239" s="152">
        <f t="shared" si="48"/>
        <v>0</v>
      </c>
    </row>
    <row r="240" spans="1:11" x14ac:dyDescent="0.2">
      <c r="A240" s="61" t="s">
        <v>169</v>
      </c>
      <c r="B240" s="71" t="s">
        <v>75</v>
      </c>
      <c r="C240" s="119">
        <v>250</v>
      </c>
      <c r="D240" s="120">
        <v>10</v>
      </c>
      <c r="E240" s="135">
        <v>25</v>
      </c>
      <c r="F240" s="46"/>
      <c r="G240" s="148">
        <f t="shared" si="45"/>
        <v>0</v>
      </c>
      <c r="H240" s="149">
        <f t="shared" si="46"/>
        <v>0</v>
      </c>
      <c r="I240" s="162">
        <v>3.5</v>
      </c>
      <c r="J240" s="151">
        <f t="shared" si="47"/>
        <v>35</v>
      </c>
      <c r="K240" s="152">
        <f t="shared" si="48"/>
        <v>0</v>
      </c>
    </row>
    <row r="241" spans="1:1022" x14ac:dyDescent="0.2">
      <c r="A241" s="54" t="s">
        <v>169</v>
      </c>
      <c r="B241" s="84" t="s">
        <v>170</v>
      </c>
      <c r="C241" s="95">
        <v>100</v>
      </c>
      <c r="D241" s="121">
        <v>5</v>
      </c>
      <c r="E241" s="134">
        <v>20</v>
      </c>
      <c r="F241" s="45"/>
      <c r="G241" s="143">
        <f t="shared" si="45"/>
        <v>0</v>
      </c>
      <c r="H241" s="144">
        <f t="shared" si="46"/>
        <v>0</v>
      </c>
      <c r="I241" s="163">
        <v>5.5</v>
      </c>
      <c r="J241" s="146">
        <f t="shared" si="47"/>
        <v>27.5</v>
      </c>
      <c r="K241" s="147">
        <f t="shared" si="48"/>
        <v>0</v>
      </c>
    </row>
    <row r="242" spans="1:1022" x14ac:dyDescent="0.2">
      <c r="A242" s="54" t="s">
        <v>169</v>
      </c>
      <c r="B242" s="84" t="s">
        <v>171</v>
      </c>
      <c r="C242" s="95">
        <v>100</v>
      </c>
      <c r="D242" s="121">
        <v>10</v>
      </c>
      <c r="E242" s="134">
        <v>10</v>
      </c>
      <c r="F242" s="45"/>
      <c r="G242" s="143">
        <f t="shared" si="45"/>
        <v>0</v>
      </c>
      <c r="H242" s="144">
        <f t="shared" si="46"/>
        <v>0</v>
      </c>
      <c r="I242" s="163">
        <v>5</v>
      </c>
      <c r="J242" s="146">
        <f t="shared" si="47"/>
        <v>50</v>
      </c>
      <c r="K242" s="147">
        <f t="shared" si="48"/>
        <v>0</v>
      </c>
    </row>
    <row r="243" spans="1:1022" x14ac:dyDescent="0.2">
      <c r="A243" s="54" t="s">
        <v>169</v>
      </c>
      <c r="B243" s="84" t="s">
        <v>172</v>
      </c>
      <c r="C243" s="95">
        <v>100</v>
      </c>
      <c r="D243" s="121">
        <v>10</v>
      </c>
      <c r="E243" s="134">
        <v>10</v>
      </c>
      <c r="F243" s="22"/>
      <c r="G243" s="138">
        <f t="shared" si="45"/>
        <v>0</v>
      </c>
      <c r="H243" s="139">
        <f t="shared" si="46"/>
        <v>0</v>
      </c>
      <c r="I243" s="163">
        <v>5</v>
      </c>
      <c r="J243" s="141">
        <f t="shared" si="47"/>
        <v>50</v>
      </c>
      <c r="K243" s="142">
        <f t="shared" si="48"/>
        <v>0</v>
      </c>
    </row>
    <row r="244" spans="1:1022" x14ac:dyDescent="0.2">
      <c r="A244" s="54" t="s">
        <v>169</v>
      </c>
      <c r="B244" s="84" t="s">
        <v>173</v>
      </c>
      <c r="C244" s="95">
        <v>100</v>
      </c>
      <c r="D244" s="121">
        <v>10</v>
      </c>
      <c r="E244" s="134">
        <v>10</v>
      </c>
      <c r="F244" s="22"/>
      <c r="G244" s="138">
        <f t="shared" si="45"/>
        <v>0</v>
      </c>
      <c r="H244" s="139">
        <f t="shared" si="46"/>
        <v>0</v>
      </c>
      <c r="I244" s="163">
        <v>5.5</v>
      </c>
      <c r="J244" s="141">
        <f t="shared" si="47"/>
        <v>55</v>
      </c>
      <c r="K244" s="142">
        <f t="shared" si="48"/>
        <v>0</v>
      </c>
    </row>
    <row r="245" spans="1:1022" s="14" customFormat="1" x14ac:dyDescent="0.2">
      <c r="A245" s="54" t="s">
        <v>169</v>
      </c>
      <c r="B245" s="84" t="s">
        <v>174</v>
      </c>
      <c r="C245" s="95">
        <v>100</v>
      </c>
      <c r="D245" s="121">
        <v>10</v>
      </c>
      <c r="E245" s="134">
        <v>10</v>
      </c>
      <c r="F245" s="22"/>
      <c r="G245" s="138">
        <f t="shared" si="45"/>
        <v>0</v>
      </c>
      <c r="H245" s="139">
        <f t="shared" si="46"/>
        <v>0</v>
      </c>
      <c r="I245" s="163">
        <v>5.5</v>
      </c>
      <c r="J245" s="141">
        <f t="shared" si="47"/>
        <v>55</v>
      </c>
      <c r="K245" s="142">
        <f t="shared" si="48"/>
        <v>0</v>
      </c>
      <c r="ALX245" s="1"/>
      <c r="ALY245" s="1"/>
      <c r="ALZ245" s="1"/>
      <c r="AMA245" s="1"/>
      <c r="AMB245" s="1"/>
      <c r="AMC245" s="1"/>
      <c r="AMD245" s="1"/>
      <c r="AME245" s="1"/>
      <c r="AMF245" s="1"/>
      <c r="AMG245" s="1"/>
      <c r="AMH245" s="1"/>
    </row>
    <row r="246" spans="1:1022" s="19" customFormat="1" ht="24" customHeight="1" x14ac:dyDescent="0.2">
      <c r="A246" s="57" t="s">
        <v>175</v>
      </c>
      <c r="B246" s="85"/>
      <c r="C246" s="122"/>
      <c r="D246" s="100"/>
      <c r="E246" s="27"/>
      <c r="F246" s="16">
        <f>SUM(F225:F245)</f>
        <v>0</v>
      </c>
      <c r="G246" s="16">
        <f>SUM(G225:G245)</f>
        <v>0</v>
      </c>
      <c r="H246" s="16">
        <f>SUM(H225:H245)</f>
        <v>0</v>
      </c>
      <c r="I246" s="158"/>
      <c r="J246" s="159"/>
      <c r="K246" s="160">
        <f>SUM(K225:K245)</f>
        <v>0</v>
      </c>
      <c r="ALX246" s="20"/>
      <c r="ALY246" s="20"/>
      <c r="ALZ246" s="20"/>
    </row>
    <row r="247" spans="1:1022" s="49" customFormat="1" ht="10" customHeight="1" x14ac:dyDescent="0.2">
      <c r="A247" s="58"/>
      <c r="B247" s="58"/>
      <c r="C247" s="101"/>
      <c r="D247" s="102"/>
      <c r="E247" s="47"/>
      <c r="F247" s="48"/>
      <c r="G247" s="161"/>
      <c r="H247" s="58"/>
      <c r="I247" s="161"/>
      <c r="J247" s="161"/>
      <c r="K247" s="161"/>
      <c r="ALS247" s="50"/>
      <c r="ALT247" s="50"/>
      <c r="ALU247" s="50"/>
      <c r="ALV247" s="50"/>
      <c r="ALW247" s="50"/>
      <c r="ALX247" s="50"/>
    </row>
    <row r="248" spans="1:1022" s="14" customFormat="1" x14ac:dyDescent="0.2">
      <c r="A248" s="60" t="s">
        <v>176</v>
      </c>
      <c r="B248" s="86" t="s">
        <v>177</v>
      </c>
      <c r="C248" s="117">
        <v>250</v>
      </c>
      <c r="D248" s="123">
        <v>10</v>
      </c>
      <c r="E248" s="13">
        <v>25</v>
      </c>
      <c r="F248" s="22"/>
      <c r="G248" s="138">
        <f>F248/E248</f>
        <v>0</v>
      </c>
      <c r="H248" s="139">
        <f>F248*D248</f>
        <v>0</v>
      </c>
      <c r="I248" s="166">
        <v>4.5</v>
      </c>
      <c r="J248" s="141">
        <f>I248*C248</f>
        <v>1125</v>
      </c>
      <c r="K248" s="142">
        <f>H248*I248</f>
        <v>0</v>
      </c>
      <c r="ALX248" s="1"/>
      <c r="ALY248" s="1"/>
      <c r="ALZ248" s="1"/>
    </row>
    <row r="249" spans="1:1022" s="14" customFormat="1" x14ac:dyDescent="0.2">
      <c r="A249" s="60" t="s">
        <v>176</v>
      </c>
      <c r="B249" s="86" t="s">
        <v>178</v>
      </c>
      <c r="C249" s="117">
        <v>250</v>
      </c>
      <c r="D249" s="123">
        <v>10</v>
      </c>
      <c r="E249" s="13">
        <v>25</v>
      </c>
      <c r="F249" s="22"/>
      <c r="G249" s="138">
        <f>F249/E249</f>
        <v>0</v>
      </c>
      <c r="H249" s="139">
        <f>F249*D249</f>
        <v>0</v>
      </c>
      <c r="I249" s="166">
        <v>4.5</v>
      </c>
      <c r="J249" s="141">
        <f>I249*C249</f>
        <v>1125</v>
      </c>
      <c r="K249" s="142">
        <f>H249*I249</f>
        <v>0</v>
      </c>
      <c r="ALX249" s="1"/>
      <c r="ALY249" s="1"/>
      <c r="ALZ249" s="1"/>
    </row>
    <row r="250" spans="1:1022" s="19" customFormat="1" ht="26" customHeight="1" x14ac:dyDescent="0.2">
      <c r="A250" s="57" t="s">
        <v>179</v>
      </c>
      <c r="B250" s="75"/>
      <c r="C250" s="99"/>
      <c r="D250" s="100"/>
      <c r="E250" s="27"/>
      <c r="F250" s="16">
        <f>SUM(F248:F249)</f>
        <v>0</v>
      </c>
      <c r="G250" s="16">
        <f>SUM(G248:G249)</f>
        <v>0</v>
      </c>
      <c r="H250" s="16">
        <f>SUM(H248:H249)</f>
        <v>0</v>
      </c>
      <c r="I250" s="158"/>
      <c r="J250" s="159"/>
      <c r="K250" s="160">
        <f>SUM(K248:K249)</f>
        <v>0</v>
      </c>
      <c r="ALX250" s="20"/>
      <c r="ALY250" s="20"/>
      <c r="ALZ250" s="20"/>
    </row>
    <row r="251" spans="1:1022" s="49" customFormat="1" ht="10" customHeight="1" x14ac:dyDescent="0.2">
      <c r="A251" s="58"/>
      <c r="B251" s="58"/>
      <c r="C251" s="101"/>
      <c r="D251" s="102"/>
      <c r="E251" s="47"/>
      <c r="F251" s="48"/>
      <c r="G251" s="161"/>
      <c r="H251" s="58"/>
      <c r="I251" s="161"/>
      <c r="J251" s="161"/>
      <c r="K251" s="161"/>
      <c r="ALS251" s="50"/>
      <c r="ALT251" s="50"/>
      <c r="ALU251" s="50"/>
      <c r="ALV251" s="50"/>
      <c r="ALW251" s="50"/>
      <c r="ALX251" s="50"/>
    </row>
    <row r="252" spans="1:1022" s="14" customFormat="1" x14ac:dyDescent="0.2">
      <c r="A252" s="60" t="s">
        <v>180</v>
      </c>
      <c r="B252" s="86" t="s">
        <v>181</v>
      </c>
      <c r="C252" s="117">
        <v>75</v>
      </c>
      <c r="D252" s="123">
        <v>5</v>
      </c>
      <c r="E252" s="13">
        <v>15</v>
      </c>
      <c r="F252" s="22"/>
      <c r="G252" s="138">
        <f>F252/E252</f>
        <v>0</v>
      </c>
      <c r="H252" s="139">
        <f>F252*D252</f>
        <v>0</v>
      </c>
      <c r="I252" s="166">
        <v>4.5</v>
      </c>
      <c r="J252" s="141">
        <f>I252*C252</f>
        <v>337.5</v>
      </c>
      <c r="K252" s="142">
        <f>H252*I252</f>
        <v>0</v>
      </c>
      <c r="ALU252" s="1"/>
      <c r="ALV252" s="1"/>
      <c r="ALW252" s="1"/>
      <c r="ALX252" s="1"/>
      <c r="ALY252" s="1"/>
      <c r="ALZ252" s="1"/>
    </row>
    <row r="253" spans="1:1022" s="14" customFormat="1" x14ac:dyDescent="0.2">
      <c r="A253" s="60" t="s">
        <v>180</v>
      </c>
      <c r="B253" s="86" t="s">
        <v>182</v>
      </c>
      <c r="C253" s="117">
        <v>75</v>
      </c>
      <c r="D253" s="123">
        <v>5</v>
      </c>
      <c r="E253" s="13">
        <v>15</v>
      </c>
      <c r="F253" s="22"/>
      <c r="G253" s="138">
        <f>F253/E253</f>
        <v>0</v>
      </c>
      <c r="H253" s="139">
        <f>F253*D253</f>
        <v>0</v>
      </c>
      <c r="I253" s="166">
        <v>4.5</v>
      </c>
      <c r="J253" s="141">
        <f>I253*C253</f>
        <v>337.5</v>
      </c>
      <c r="K253" s="142">
        <f>H253*I253</f>
        <v>0</v>
      </c>
      <c r="ALX253" s="1"/>
      <c r="ALY253" s="1"/>
      <c r="ALZ253" s="1"/>
    </row>
    <row r="254" spans="1:1022" s="19" customFormat="1" ht="26" customHeight="1" x14ac:dyDescent="0.2">
      <c r="A254" s="57" t="s">
        <v>183</v>
      </c>
      <c r="B254" s="75"/>
      <c r="C254" s="99"/>
      <c r="D254" s="100"/>
      <c r="E254" s="27"/>
      <c r="F254" s="16">
        <f>SUM(F252:F253)</f>
        <v>0</v>
      </c>
      <c r="G254" s="16">
        <f>SUM(G252:G253)</f>
        <v>0</v>
      </c>
      <c r="H254" s="16">
        <f>SUM(H252:H253)</f>
        <v>0</v>
      </c>
      <c r="I254" s="158"/>
      <c r="J254" s="159"/>
      <c r="K254" s="160">
        <f>SUM(K252:K253)</f>
        <v>0</v>
      </c>
      <c r="ALX254" s="20"/>
      <c r="ALY254" s="20"/>
      <c r="ALZ254" s="20"/>
    </row>
    <row r="255" spans="1:1022" s="49" customFormat="1" ht="10" customHeight="1" x14ac:dyDescent="0.2">
      <c r="A255" s="58"/>
      <c r="B255" s="58"/>
      <c r="C255" s="101"/>
      <c r="D255" s="102"/>
      <c r="E255" s="47"/>
      <c r="F255" s="48"/>
      <c r="G255" s="161"/>
      <c r="H255" s="58"/>
      <c r="I255" s="161"/>
      <c r="J255" s="161"/>
      <c r="K255" s="161"/>
      <c r="ALS255" s="50"/>
      <c r="ALT255" s="50"/>
      <c r="ALU255" s="50"/>
      <c r="ALV255" s="50"/>
      <c r="ALW255" s="50"/>
      <c r="ALX255" s="50"/>
    </row>
    <row r="256" spans="1:1022" s="14" customFormat="1" x14ac:dyDescent="0.2">
      <c r="A256" s="60" t="s">
        <v>184</v>
      </c>
      <c r="B256" s="86" t="s">
        <v>185</v>
      </c>
      <c r="C256" s="117">
        <v>60</v>
      </c>
      <c r="D256" s="123">
        <v>5</v>
      </c>
      <c r="E256" s="13">
        <v>12</v>
      </c>
      <c r="F256" s="28"/>
      <c r="G256" s="138">
        <f>F256/E256</f>
        <v>0</v>
      </c>
      <c r="H256" s="139">
        <f>F256*D256</f>
        <v>0</v>
      </c>
      <c r="I256" s="166">
        <v>22</v>
      </c>
      <c r="J256" s="141">
        <f>I256*C256</f>
        <v>1320</v>
      </c>
      <c r="K256" s="142">
        <f>H256*I256</f>
        <v>0</v>
      </c>
      <c r="ALU256" s="1"/>
      <c r="ALV256" s="1"/>
      <c r="ALW256" s="1"/>
      <c r="ALX256" s="1"/>
      <c r="ALY256" s="1"/>
      <c r="ALZ256" s="1"/>
    </row>
    <row r="257" spans="1:1014" s="19" customFormat="1" ht="25.25" customHeight="1" x14ac:dyDescent="0.2">
      <c r="A257" s="63" t="s">
        <v>186</v>
      </c>
      <c r="B257" s="63"/>
      <c r="C257" s="124"/>
      <c r="D257" s="109"/>
      <c r="E257" s="109"/>
      <c r="F257" s="29">
        <f>F256</f>
        <v>0</v>
      </c>
      <c r="G257" s="29">
        <f>G256</f>
        <v>0</v>
      </c>
      <c r="H257" s="29">
        <f>H256</f>
        <v>0</v>
      </c>
      <c r="I257" s="174"/>
      <c r="J257" s="175"/>
      <c r="K257" s="176">
        <f>K256</f>
        <v>0</v>
      </c>
      <c r="ALU257" s="20"/>
      <c r="ALV257" s="20"/>
      <c r="ALW257" s="20"/>
      <c r="ALX257" s="20"/>
      <c r="ALY257" s="20"/>
      <c r="ALZ257" s="20"/>
    </row>
    <row r="258" spans="1:1014" s="31" customFormat="1" ht="18.5" customHeight="1" x14ac:dyDescent="0.2">
      <c r="A258" s="64"/>
      <c r="B258" s="64"/>
      <c r="C258" s="65">
        <f>B1</f>
        <v>0</v>
      </c>
      <c r="D258" s="65"/>
      <c r="E258" s="65"/>
      <c r="F258" s="65"/>
      <c r="G258" s="66">
        <f>G105+G126+G143+G151+G173+G188+G212+G223+G246+G250+G254+G257</f>
        <v>0</v>
      </c>
      <c r="H258" s="66">
        <f>H105+H126+H143+H151+H173+H188+H212+H223+H246+H250+H254+H257</f>
        <v>0</v>
      </c>
      <c r="I258" s="67"/>
      <c r="J258" s="67"/>
      <c r="K258" s="42">
        <f>K105+K126+K143+K151+K173+K188+K212+K223+K246+K250+K254+K257</f>
        <v>0</v>
      </c>
      <c r="ALU258" s="30"/>
      <c r="ALV258" s="30"/>
      <c r="ALW258" s="30"/>
      <c r="ALX258" s="30"/>
      <c r="ALY258" s="30"/>
      <c r="ALZ258" s="30"/>
    </row>
    <row r="259" spans="1:1014" s="30" customFormat="1" ht="19" x14ac:dyDescent="0.2">
      <c r="A259" s="64"/>
      <c r="B259" s="64"/>
      <c r="C259" s="68" t="s">
        <v>187</v>
      </c>
      <c r="D259" s="68"/>
      <c r="E259" s="68"/>
      <c r="F259" s="32">
        <f>SUM(H3:H54)+SUM(H57:H60)+SUM(H62:H84)+SUM(H89+H90+H91)+SUM(H93:H101)+SUM(H107:H117)+SUM(H118:H125)+SUM(H128:H142)+SUM(H145:H150)+SUM(H153:H172)+SUM(H190:H197)+SUM(H204:H207)+SUM(H225:H245)+SUM(H248:H249)+SUM(H252:H253)+H256</f>
        <v>0</v>
      </c>
      <c r="G259" s="64"/>
      <c r="H259" s="64"/>
      <c r="I259" s="33"/>
      <c r="J259" s="33"/>
      <c r="K259" s="43"/>
    </row>
    <row r="260" spans="1:1014" s="30" customFormat="1" ht="19" x14ac:dyDescent="0.2">
      <c r="A260" s="64"/>
      <c r="B260" s="64"/>
      <c r="C260" s="68" t="s">
        <v>188</v>
      </c>
      <c r="D260" s="68"/>
      <c r="E260" s="68"/>
      <c r="F260" s="32">
        <f>H217+H218+H220</f>
        <v>0</v>
      </c>
      <c r="G260" s="64"/>
      <c r="H260" s="64"/>
      <c r="I260" s="33"/>
      <c r="J260" s="33"/>
      <c r="K260" s="43"/>
    </row>
    <row r="261" spans="1:1014" s="30" customFormat="1" ht="19" x14ac:dyDescent="0.2">
      <c r="A261" s="64"/>
      <c r="B261" s="64"/>
      <c r="C261" s="68" t="s">
        <v>189</v>
      </c>
      <c r="D261" s="68"/>
      <c r="E261" s="68"/>
      <c r="F261" s="32">
        <f>H61+H55+H56+SUM(H85:H88)+H92+SUM(H198:H203)+SUM(H208:H211)</f>
        <v>0</v>
      </c>
      <c r="G261" s="69"/>
      <c r="H261" s="64"/>
      <c r="I261" s="33"/>
      <c r="J261" s="33"/>
      <c r="K261" s="43"/>
    </row>
    <row r="262" spans="1:1014" s="30" customFormat="1" ht="19" x14ac:dyDescent="0.2">
      <c r="A262" s="64"/>
      <c r="B262" s="64"/>
      <c r="C262" s="68" t="s">
        <v>190</v>
      </c>
      <c r="D262" s="68"/>
      <c r="E262" s="68"/>
      <c r="F262" s="32">
        <f>H103+H104+SUM(H175:H187)+H102</f>
        <v>0</v>
      </c>
      <c r="G262" s="64"/>
      <c r="H262" s="64"/>
      <c r="I262" s="33"/>
      <c r="J262" s="33"/>
      <c r="K262" s="43"/>
    </row>
    <row r="263" spans="1:1014" s="30" customFormat="1" ht="19" x14ac:dyDescent="0.2">
      <c r="A263" s="64"/>
      <c r="B263" s="64"/>
      <c r="C263" s="68" t="s">
        <v>191</v>
      </c>
      <c r="D263" s="68"/>
      <c r="E263" s="68"/>
      <c r="F263" s="32">
        <f>SUM(H214:H216)+H219</f>
        <v>0</v>
      </c>
      <c r="G263" s="64"/>
      <c r="H263" s="64"/>
      <c r="I263" s="33"/>
      <c r="J263" s="33"/>
      <c r="K263" s="43"/>
    </row>
    <row r="264" spans="1:1014" s="30" customFormat="1" ht="19" x14ac:dyDescent="0.2">
      <c r="A264" s="64"/>
      <c r="B264" s="64"/>
      <c r="C264" s="68" t="s">
        <v>192</v>
      </c>
      <c r="D264" s="68"/>
      <c r="E264" s="68"/>
      <c r="F264" s="32">
        <f>SUM(H221:H222)</f>
        <v>0</v>
      </c>
      <c r="G264" s="64"/>
      <c r="H264" s="64"/>
      <c r="I264" s="33"/>
      <c r="J264" s="33"/>
      <c r="K264" s="43"/>
    </row>
  </sheetData>
  <sheetProtection algorithmName="SHA-512" hashValue="lR0uxcmFj0qxWGlb+XPzNzGEIZxUbHmYD/KNt8Hu4K/Ffp8saywpIekarOP7mdq1x0joa9Hf/WYfruwf7rYifQ==" saltValue="wmw4t6YFek+pxV8Sb6uuBQ==" spinCount="100000" sheet="1" objects="1" scenarios="1"/>
  <mergeCells count="10">
    <mergeCell ref="C260:E260"/>
    <mergeCell ref="C261:E261"/>
    <mergeCell ref="C262:E262"/>
    <mergeCell ref="C263:E263"/>
    <mergeCell ref="C264:E264"/>
    <mergeCell ref="C1:D1"/>
    <mergeCell ref="E1:H1"/>
    <mergeCell ref="I1:K1"/>
    <mergeCell ref="C258:F258"/>
    <mergeCell ref="C259:E259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Farm Order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anca bujdoiu</dc:creator>
  <dc:description/>
  <cp:lastModifiedBy>Nick Dedu</cp:lastModifiedBy>
  <cp:revision>2</cp:revision>
  <cp:lastPrinted>2025-01-03T19:17:48Z</cp:lastPrinted>
  <dcterms:created xsi:type="dcterms:W3CDTF">2024-11-28T19:03:31Z</dcterms:created>
  <dcterms:modified xsi:type="dcterms:W3CDTF">2025-03-22T14:59:35Z</dcterms:modified>
  <dc:language>en-CA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